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Documentos Inmujeres\Planeación\2023\Septiembre\"/>
    </mc:Choice>
  </mc:AlternateContent>
  <bookViews>
    <workbookView xWindow="0" yWindow="0" windowWidth="20490" windowHeight="7155"/>
  </bookViews>
  <sheets>
    <sheet name="IGUALDAD" sheetId="12" r:id="rId1"/>
    <sheet name="VIOLENCIA1" sheetId="1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52" i="13" l="1"/>
  <c r="AB52" i="13"/>
  <c r="AU52" i="13"/>
  <c r="AH52" i="13"/>
  <c r="AR52" i="13"/>
  <c r="X40" i="13" l="1"/>
  <c r="X32" i="13"/>
  <c r="X26" i="13"/>
  <c r="V18" i="13"/>
  <c r="T18" i="13"/>
  <c r="R18" i="13"/>
  <c r="X24" i="13"/>
  <c r="X23" i="13"/>
  <c r="X22" i="13"/>
  <c r="P24" i="13"/>
  <c r="P23" i="13"/>
  <c r="P22" i="13"/>
  <c r="N18" i="13"/>
  <c r="X67" i="13"/>
  <c r="P67" i="13"/>
  <c r="AJ52" i="13"/>
  <c r="AL52" i="13"/>
  <c r="AN52" i="13"/>
  <c r="AP52" i="13"/>
  <c r="AP57" i="13"/>
  <c r="AQ57" i="13" s="1"/>
  <c r="AP58" i="13"/>
  <c r="AQ58" i="13" s="1"/>
  <c r="AP59" i="13"/>
  <c r="AQ59" i="13" s="1"/>
  <c r="AP56" i="13"/>
  <c r="AQ56" i="13" s="1"/>
  <c r="AO57" i="13"/>
  <c r="AO58" i="13"/>
  <c r="AO59" i="13"/>
  <c r="AO56" i="13"/>
  <c r="AM57" i="13"/>
  <c r="AM58" i="13"/>
  <c r="AM59" i="13"/>
  <c r="AM56" i="13"/>
  <c r="AK57" i="13"/>
  <c r="AK58" i="13"/>
  <c r="AK59" i="13"/>
  <c r="AK56" i="13"/>
  <c r="AH57" i="13"/>
  <c r="AR57" i="13" s="1"/>
  <c r="AS57" i="13" s="1"/>
  <c r="AH58" i="13"/>
  <c r="AR58" i="13" s="1"/>
  <c r="AS58" i="13" s="1"/>
  <c r="AH59" i="13"/>
  <c r="AR59" i="13" s="1"/>
  <c r="AS59" i="13" s="1"/>
  <c r="AH56" i="13"/>
  <c r="AR56" i="13" s="1"/>
  <c r="AS56" i="13" s="1"/>
  <c r="AF52" i="13"/>
  <c r="AD52" i="13"/>
  <c r="AG57" i="13"/>
  <c r="AG58" i="13"/>
  <c r="AG59" i="13"/>
  <c r="AG56" i="13"/>
  <c r="AE57" i="13"/>
  <c r="AE58" i="13"/>
  <c r="AE59" i="13"/>
  <c r="AE56" i="13"/>
  <c r="AC57" i="13"/>
  <c r="AC58" i="13"/>
  <c r="AC59" i="13"/>
  <c r="AC56" i="13"/>
  <c r="J52" i="13"/>
  <c r="V52" i="13"/>
  <c r="R52" i="13"/>
  <c r="B54" i="13"/>
  <c r="P59" i="13"/>
  <c r="P58" i="13"/>
  <c r="P57" i="13"/>
  <c r="P56" i="13"/>
  <c r="N52" i="13"/>
  <c r="L52" i="13"/>
  <c r="AP46" i="13"/>
  <c r="AH46" i="13"/>
  <c r="P46" i="13"/>
  <c r="AP40" i="13"/>
  <c r="P40" i="13"/>
  <c r="X34" i="13"/>
  <c r="P34" i="13"/>
  <c r="AP32" i="13"/>
  <c r="AH32" i="13"/>
  <c r="AJ18" i="13"/>
  <c r="AF18" i="13"/>
  <c r="AD18" i="13"/>
  <c r="AB18" i="13"/>
  <c r="L18" i="13"/>
  <c r="J18" i="13"/>
  <c r="J16" i="13" s="1"/>
  <c r="T52" i="13"/>
  <c r="AP54" i="12"/>
  <c r="AP53" i="12"/>
  <c r="AH54" i="12"/>
  <c r="AH53" i="12"/>
  <c r="P54" i="12"/>
  <c r="P53" i="12"/>
  <c r="X54" i="12"/>
  <c r="X53" i="12"/>
  <c r="AD16" i="13" l="1"/>
  <c r="M52" i="13"/>
  <c r="W52" i="13"/>
  <c r="T16" i="13"/>
  <c r="AR46" i="13"/>
  <c r="AG52" i="13"/>
  <c r="AK52" i="13"/>
  <c r="AF16" i="13"/>
  <c r="AJ16" i="13"/>
  <c r="AH18" i="13"/>
  <c r="AC52" i="13"/>
  <c r="AO52" i="13"/>
  <c r="S52" i="13"/>
  <c r="AE52" i="13"/>
  <c r="AM52" i="13"/>
  <c r="N16" i="13"/>
  <c r="AR32" i="13"/>
  <c r="K52" i="13"/>
  <c r="AI57" i="13"/>
  <c r="AB16" i="13"/>
  <c r="P18" i="13"/>
  <c r="Z40" i="13"/>
  <c r="X52" i="13"/>
  <c r="AI56" i="13"/>
  <c r="V16" i="13"/>
  <c r="AI59" i="13"/>
  <c r="AI58" i="13"/>
  <c r="X18" i="13"/>
  <c r="P52" i="13"/>
  <c r="AR54" i="12"/>
  <c r="AR53" i="12"/>
  <c r="Z54" i="12"/>
  <c r="Z53" i="12"/>
  <c r="AH16" i="13" l="1"/>
  <c r="Z18" i="13"/>
  <c r="AT53" i="12"/>
  <c r="AT54" i="12"/>
  <c r="U57" i="13"/>
  <c r="X57" i="13" l="1"/>
  <c r="X58" i="13"/>
  <c r="X59" i="13"/>
  <c r="X56" i="13"/>
  <c r="P32" i="13" l="1"/>
  <c r="Z32" i="13" s="1"/>
  <c r="J31" i="12" l="1"/>
  <c r="I67" i="13" l="1"/>
  <c r="H67" i="13"/>
  <c r="G67" i="13"/>
  <c r="F67" i="13"/>
  <c r="B69" i="13" l="1"/>
  <c r="G69" i="13" l="1"/>
  <c r="K67" i="13"/>
  <c r="S67" i="13"/>
  <c r="Q67" i="13"/>
  <c r="M67" i="13"/>
  <c r="W67" i="13"/>
  <c r="F69" i="13"/>
  <c r="Y67" i="13"/>
  <c r="H69" i="13"/>
  <c r="I69" i="13"/>
  <c r="O67" i="13"/>
  <c r="U67" i="13"/>
  <c r="Z67" i="13"/>
  <c r="AA67" i="13" s="1"/>
  <c r="C24" i="13" l="1"/>
  <c r="C23" i="13"/>
  <c r="C22" i="13"/>
  <c r="I18" i="13"/>
  <c r="H18" i="13"/>
  <c r="G18" i="13"/>
  <c r="F18" i="13"/>
  <c r="B20" i="13" l="1"/>
  <c r="F52" i="13"/>
  <c r="C32" i="13"/>
  <c r="G49" i="12"/>
  <c r="I49" i="12"/>
  <c r="H49" i="12"/>
  <c r="F49" i="12"/>
  <c r="C53" i="12"/>
  <c r="C35" i="12"/>
  <c r="N31" i="12"/>
  <c r="L31" i="12"/>
  <c r="B33" i="12"/>
  <c r="AN30" i="12"/>
  <c r="AL30" i="12"/>
  <c r="AJ30" i="12"/>
  <c r="AF30" i="12"/>
  <c r="AD30" i="12"/>
  <c r="AB30" i="12"/>
  <c r="V30" i="12"/>
  <c r="T30" i="12"/>
  <c r="R30" i="12"/>
  <c r="Y32" i="13" l="1"/>
  <c r="AK32" i="13"/>
  <c r="AE32" i="13"/>
  <c r="K32" i="13"/>
  <c r="AC32" i="13"/>
  <c r="AO32" i="13"/>
  <c r="O32" i="13"/>
  <c r="AM32" i="13"/>
  <c r="AG32" i="13"/>
  <c r="M32" i="13"/>
  <c r="AI32" i="13"/>
  <c r="AQ32" i="13"/>
  <c r="AS32" i="13"/>
  <c r="AS53" i="12"/>
  <c r="AU53" i="12"/>
  <c r="AQ53" i="12"/>
  <c r="AO53" i="12"/>
  <c r="AK53" i="12"/>
  <c r="AM53" i="12"/>
  <c r="AI53" i="12"/>
  <c r="AG53" i="12"/>
  <c r="AC53" i="12"/>
  <c r="AE53" i="12"/>
  <c r="AA53" i="12"/>
  <c r="Y53" i="12"/>
  <c r="Q53" i="12"/>
  <c r="O53" i="12"/>
  <c r="W53" i="12"/>
  <c r="W32" i="13"/>
  <c r="AP30" i="12"/>
  <c r="AQ30" i="12" s="1"/>
  <c r="B51" i="12"/>
  <c r="X30" i="12"/>
  <c r="Y30" i="12" s="1"/>
  <c r="S32" i="13"/>
  <c r="U32" i="13"/>
  <c r="I33" i="12"/>
  <c r="W30" i="12"/>
  <c r="AM30" i="12"/>
  <c r="F33" i="12"/>
  <c r="AG30" i="12"/>
  <c r="K31" i="12"/>
  <c r="AO30" i="12"/>
  <c r="AC30" i="12"/>
  <c r="O31" i="12"/>
  <c r="AK30" i="12"/>
  <c r="U30" i="12"/>
  <c r="G33" i="12"/>
  <c r="M31" i="12"/>
  <c r="AE30" i="12"/>
  <c r="H33" i="12"/>
  <c r="AH30" i="12"/>
  <c r="P31" i="12"/>
  <c r="Z30" i="12" s="1"/>
  <c r="S30" i="12"/>
  <c r="Z59" i="13"/>
  <c r="AT59" i="13" s="1"/>
  <c r="AU59" i="13" s="1"/>
  <c r="Y59" i="13"/>
  <c r="W59" i="13"/>
  <c r="U59" i="13"/>
  <c r="S59" i="13"/>
  <c r="Q59" i="13"/>
  <c r="O59" i="13"/>
  <c r="M59" i="13"/>
  <c r="K59" i="13"/>
  <c r="N49" i="12"/>
  <c r="L49" i="12"/>
  <c r="J49" i="12"/>
  <c r="C54" i="12"/>
  <c r="AU54" i="12" s="1"/>
  <c r="C47" i="12"/>
  <c r="C41" i="12"/>
  <c r="AQ54" i="12" l="1"/>
  <c r="AS54" i="12"/>
  <c r="AI54" i="12"/>
  <c r="AO54" i="12"/>
  <c r="AK54" i="12"/>
  <c r="AM54" i="12"/>
  <c r="AA54" i="12"/>
  <c r="AG54" i="12"/>
  <c r="AC54" i="12"/>
  <c r="AE54" i="12"/>
  <c r="Q54" i="12"/>
  <c r="Y54" i="12"/>
  <c r="O54" i="12"/>
  <c r="W54" i="12"/>
  <c r="S53" i="12"/>
  <c r="S54" i="12"/>
  <c r="Q31" i="12"/>
  <c r="AA30" i="12"/>
  <c r="AR30" i="12"/>
  <c r="AS30" i="12" s="1"/>
  <c r="AI30" i="12"/>
  <c r="AA59" i="13"/>
  <c r="C50" i="13"/>
  <c r="B48" i="13" s="1"/>
  <c r="C44" i="13"/>
  <c r="C38" i="13"/>
  <c r="C30" i="13"/>
  <c r="B28" i="13" l="1"/>
  <c r="W26" i="13"/>
  <c r="AT30" i="12"/>
  <c r="AU30" i="12" s="1"/>
  <c r="AP23" i="13"/>
  <c r="AQ23" i="13" s="1"/>
  <c r="AP24" i="13"/>
  <c r="AQ24" i="13" s="1"/>
  <c r="AP22" i="13"/>
  <c r="AQ22" i="13" s="1"/>
  <c r="AO23" i="13"/>
  <c r="AO24" i="13"/>
  <c r="AO22" i="13"/>
  <c r="AH23" i="13"/>
  <c r="AH24" i="13"/>
  <c r="AI24" i="13" s="1"/>
  <c r="AH22" i="13"/>
  <c r="AM23" i="13"/>
  <c r="AM24" i="13"/>
  <c r="AM22" i="13"/>
  <c r="AE23" i="13"/>
  <c r="AE24" i="13"/>
  <c r="AE22" i="13"/>
  <c r="AK23" i="13"/>
  <c r="AK24" i="13"/>
  <c r="AK22" i="13"/>
  <c r="AG23" i="13"/>
  <c r="AG24" i="13"/>
  <c r="AC23" i="13"/>
  <c r="AC24" i="13"/>
  <c r="AG22" i="13"/>
  <c r="AC22" i="13"/>
  <c r="S26" i="13" l="1"/>
  <c r="U26" i="13"/>
  <c r="AR22" i="13"/>
  <c r="AS22" i="13" s="1"/>
  <c r="AR23" i="13"/>
  <c r="AS23" i="13" s="1"/>
  <c r="AI23" i="13"/>
  <c r="AI22" i="13"/>
  <c r="AR24" i="13"/>
  <c r="AS24" i="13" s="1"/>
  <c r="Z58" i="13"/>
  <c r="AT58" i="13" s="1"/>
  <c r="AU58" i="13" s="1"/>
  <c r="Z57" i="13"/>
  <c r="Y58" i="13"/>
  <c r="Y57" i="13"/>
  <c r="W58" i="13"/>
  <c r="W57" i="13"/>
  <c r="W56" i="13"/>
  <c r="U58" i="13"/>
  <c r="U56" i="13"/>
  <c r="S58" i="13"/>
  <c r="S57" i="13"/>
  <c r="S56" i="13"/>
  <c r="Q58" i="13"/>
  <c r="Q57" i="13"/>
  <c r="Q56" i="13"/>
  <c r="O58" i="13"/>
  <c r="O57" i="13"/>
  <c r="O56" i="13"/>
  <c r="M58" i="13"/>
  <c r="M57" i="13"/>
  <c r="M56" i="13"/>
  <c r="K58" i="13"/>
  <c r="K57" i="13"/>
  <c r="K56" i="13"/>
  <c r="Y24" i="13"/>
  <c r="Y23" i="13"/>
  <c r="Y22" i="13"/>
  <c r="W24" i="13"/>
  <c r="W23" i="13"/>
  <c r="W22" i="13"/>
  <c r="U24" i="13"/>
  <c r="U23" i="13"/>
  <c r="U22" i="13"/>
  <c r="S24" i="13"/>
  <c r="S23" i="13"/>
  <c r="S22" i="13"/>
  <c r="O24" i="13"/>
  <c r="O23" i="13"/>
  <c r="O22" i="13"/>
  <c r="M24" i="13"/>
  <c r="M23" i="13"/>
  <c r="M22" i="13"/>
  <c r="K24" i="13"/>
  <c r="K23" i="13"/>
  <c r="K22" i="13"/>
  <c r="L61" i="13"/>
  <c r="O26" i="13"/>
  <c r="L26" i="13"/>
  <c r="AN48" i="12"/>
  <c r="AO48" i="12" s="1"/>
  <c r="AL48" i="12"/>
  <c r="AJ48" i="12"/>
  <c r="AK48" i="12" s="1"/>
  <c r="AN42" i="12"/>
  <c r="AL42" i="12"/>
  <c r="AJ42" i="12"/>
  <c r="AJ36" i="12"/>
  <c r="AN36" i="12"/>
  <c r="AL36" i="12"/>
  <c r="AN24" i="12"/>
  <c r="AL24" i="12"/>
  <c r="AJ24" i="12"/>
  <c r="AF48" i="12"/>
  <c r="AG48" i="12" s="1"/>
  <c r="AD48" i="12"/>
  <c r="AB48" i="12"/>
  <c r="AC48" i="12" s="1"/>
  <c r="AF42" i="12"/>
  <c r="AD42" i="12"/>
  <c r="AB42" i="12"/>
  <c r="AF36" i="12"/>
  <c r="AD36" i="12"/>
  <c r="AB36" i="12"/>
  <c r="AF24" i="12"/>
  <c r="AD24" i="12"/>
  <c r="AB24" i="12"/>
  <c r="V48" i="12"/>
  <c r="T48" i="12"/>
  <c r="R48" i="12"/>
  <c r="V42" i="12"/>
  <c r="T42" i="12"/>
  <c r="R42" i="12"/>
  <c r="V36" i="12"/>
  <c r="T36" i="12"/>
  <c r="R36" i="12"/>
  <c r="O49" i="12"/>
  <c r="M49" i="12"/>
  <c r="K49" i="12"/>
  <c r="L43" i="12"/>
  <c r="N43" i="12"/>
  <c r="J43" i="12"/>
  <c r="T24" i="12"/>
  <c r="V24" i="12"/>
  <c r="R24" i="12"/>
  <c r="T19" i="12"/>
  <c r="P49" i="12"/>
  <c r="Q49" i="12" s="1"/>
  <c r="Q32" i="13" l="1"/>
  <c r="L16" i="13"/>
  <c r="P16" i="13" s="1"/>
  <c r="AA57" i="13"/>
  <c r="AT57" i="13"/>
  <c r="AU57" i="13" s="1"/>
  <c r="Q22" i="13"/>
  <c r="X61" i="13"/>
  <c r="S18" i="13"/>
  <c r="K18" i="13"/>
  <c r="AE48" i="12"/>
  <c r="W48" i="12"/>
  <c r="U48" i="12"/>
  <c r="U54" i="12"/>
  <c r="U53" i="12"/>
  <c r="S48" i="12"/>
  <c r="Z24" i="13"/>
  <c r="AA24" i="13" s="1"/>
  <c r="X42" i="12"/>
  <c r="Z23" i="13"/>
  <c r="Q24" i="13"/>
  <c r="AH42" i="12"/>
  <c r="AP48" i="12"/>
  <c r="AQ48" i="12" s="1"/>
  <c r="Z22" i="13"/>
  <c r="AA58" i="13"/>
  <c r="X36" i="12"/>
  <c r="AH36" i="12"/>
  <c r="AP36" i="12"/>
  <c r="AH24" i="12"/>
  <c r="AP24" i="12"/>
  <c r="X48" i="12"/>
  <c r="Y48" i="12" s="1"/>
  <c r="X24" i="12"/>
  <c r="AH48" i="12"/>
  <c r="AM48" i="12"/>
  <c r="AP42" i="12"/>
  <c r="P43" i="12"/>
  <c r="Q23" i="13"/>
  <c r="P61" i="13"/>
  <c r="L37" i="12"/>
  <c r="N37" i="12"/>
  <c r="J37" i="12"/>
  <c r="G19" i="12"/>
  <c r="H19" i="12"/>
  <c r="I19" i="12"/>
  <c r="F19" i="12"/>
  <c r="N25" i="12"/>
  <c r="L25" i="12"/>
  <c r="I51" i="12"/>
  <c r="J25" i="12"/>
  <c r="J19" i="12"/>
  <c r="G52" i="13"/>
  <c r="H52" i="13"/>
  <c r="I52" i="13"/>
  <c r="G34" i="13"/>
  <c r="H34" i="13"/>
  <c r="I34" i="13"/>
  <c r="F34" i="13"/>
  <c r="H61" i="13"/>
  <c r="I61" i="13"/>
  <c r="G61" i="13"/>
  <c r="F61" i="13"/>
  <c r="F26" i="13"/>
  <c r="G26" i="13"/>
  <c r="H26" i="13"/>
  <c r="I26" i="13"/>
  <c r="R46" i="13"/>
  <c r="I46" i="13"/>
  <c r="H46" i="13"/>
  <c r="G46" i="13"/>
  <c r="F46" i="13"/>
  <c r="G51" i="12"/>
  <c r="H51" i="12"/>
  <c r="F51" i="12"/>
  <c r="G37" i="12"/>
  <c r="H37" i="12"/>
  <c r="I37" i="12"/>
  <c r="F37" i="12"/>
  <c r="G25" i="12"/>
  <c r="H25" i="12"/>
  <c r="I25" i="12"/>
  <c r="F25" i="12"/>
  <c r="G43" i="12"/>
  <c r="H43" i="12"/>
  <c r="I43" i="12"/>
  <c r="F43" i="12"/>
  <c r="X46" i="13" l="1"/>
  <c r="Z46" i="13" s="1"/>
  <c r="AT46" i="13" s="1"/>
  <c r="R16" i="13"/>
  <c r="X16" i="13" s="1"/>
  <c r="Z16" i="13" s="1"/>
  <c r="AT23" i="13"/>
  <c r="AU23" i="13" s="1"/>
  <c r="AA22" i="13"/>
  <c r="AT22" i="13"/>
  <c r="AU22" i="13" s="1"/>
  <c r="Z61" i="13"/>
  <c r="AT24" i="13"/>
  <c r="AU24" i="13" s="1"/>
  <c r="AA23" i="13"/>
  <c r="Z34" i="13"/>
  <c r="AR24" i="12"/>
  <c r="G54" i="13"/>
  <c r="AR36" i="12"/>
  <c r="B45" i="12"/>
  <c r="Q43" i="12" s="1"/>
  <c r="C29" i="12"/>
  <c r="P25" i="12"/>
  <c r="Z24" i="12" s="1"/>
  <c r="P37" i="12"/>
  <c r="Z36" i="12" s="1"/>
  <c r="AI48" i="12"/>
  <c r="AR48" i="12"/>
  <c r="AS48" i="12" s="1"/>
  <c r="B27" i="12"/>
  <c r="F27" i="12" s="1"/>
  <c r="Z48" i="12"/>
  <c r="AR42" i="12"/>
  <c r="Z42" i="12"/>
  <c r="B63" i="13"/>
  <c r="W61" i="13" s="1"/>
  <c r="B36" i="13"/>
  <c r="B39" i="12"/>
  <c r="B21" i="12"/>
  <c r="C23" i="12"/>
  <c r="G48" i="13"/>
  <c r="H48" i="13"/>
  <c r="G20" i="13"/>
  <c r="F20" i="13"/>
  <c r="AG23" i="12" l="1"/>
  <c r="AE23" i="12"/>
  <c r="Y46" i="13"/>
  <c r="K34" i="13"/>
  <c r="S34" i="13"/>
  <c r="U34" i="13"/>
  <c r="H21" i="12"/>
  <c r="B16" i="12"/>
  <c r="G63" i="13"/>
  <c r="AT36" i="12"/>
  <c r="AU36" i="12" s="1"/>
  <c r="M34" i="13"/>
  <c r="AQ42" i="12"/>
  <c r="AS42" i="12"/>
  <c r="Y24" i="12"/>
  <c r="I27" i="12"/>
  <c r="K19" i="12"/>
  <c r="AA36" i="12"/>
  <c r="G21" i="12"/>
  <c r="H27" i="12"/>
  <c r="AS24" i="12"/>
  <c r="G27" i="12"/>
  <c r="H63" i="13"/>
  <c r="O25" i="12"/>
  <c r="K25" i="12"/>
  <c r="I63" i="13"/>
  <c r="M25" i="12"/>
  <c r="AT48" i="12"/>
  <c r="AU48" i="12" s="1"/>
  <c r="I21" i="12"/>
  <c r="AQ36" i="12"/>
  <c r="AA34" i="13"/>
  <c r="AA61" i="13"/>
  <c r="H54" i="13"/>
  <c r="F21" i="12"/>
  <c r="M37" i="12"/>
  <c r="AA42" i="12"/>
  <c r="AT42" i="12"/>
  <c r="AU42" i="12" s="1"/>
  <c r="AA24" i="12"/>
  <c r="AT24" i="12"/>
  <c r="AU24" i="12" s="1"/>
  <c r="AI36" i="12"/>
  <c r="AA48" i="12"/>
  <c r="O37" i="12"/>
  <c r="AC42" i="12"/>
  <c r="AE42" i="12"/>
  <c r="AG42" i="12"/>
  <c r="K43" i="12"/>
  <c r="AK42" i="12"/>
  <c r="U42" i="12"/>
  <c r="AM42" i="12"/>
  <c r="W42" i="12"/>
  <c r="S42" i="12"/>
  <c r="M43" i="12"/>
  <c r="AO42" i="12"/>
  <c r="O43" i="12"/>
  <c r="AI42" i="12"/>
  <c r="Y42" i="12"/>
  <c r="AO24" i="12"/>
  <c r="W24" i="12"/>
  <c r="AG24" i="12"/>
  <c r="AC24" i="12"/>
  <c r="AI24" i="12"/>
  <c r="U24" i="12"/>
  <c r="AM24" i="12"/>
  <c r="AQ24" i="12"/>
  <c r="AE24" i="12"/>
  <c r="S24" i="12"/>
  <c r="AK24" i="12"/>
  <c r="Q25" i="12"/>
  <c r="I54" i="13"/>
  <c r="F54" i="13"/>
  <c r="F63" i="13"/>
  <c r="Q61" i="13"/>
  <c r="W34" i="13"/>
  <c r="Q34" i="13"/>
  <c r="O34" i="13"/>
  <c r="Y34" i="13"/>
  <c r="U61" i="13"/>
  <c r="K61" i="13"/>
  <c r="Y61" i="13"/>
  <c r="S61" i="13"/>
  <c r="O61" i="13"/>
  <c r="M61" i="13"/>
  <c r="W36" i="12"/>
  <c r="AK36" i="12"/>
  <c r="S36" i="12"/>
  <c r="AE36" i="12"/>
  <c r="AC36" i="12"/>
  <c r="AO36" i="12"/>
  <c r="AS36" i="12"/>
  <c r="AM36" i="12"/>
  <c r="K37" i="12"/>
  <c r="AG36" i="12"/>
  <c r="U36" i="12"/>
  <c r="Y36" i="12"/>
  <c r="Q37" i="12"/>
  <c r="U19" i="12"/>
  <c r="F48" i="13"/>
  <c r="I48" i="13"/>
  <c r="AO46" i="13"/>
  <c r="AE46" i="13"/>
  <c r="AI46" i="13"/>
  <c r="H20" i="13"/>
  <c r="I20" i="13"/>
  <c r="Q46" i="13"/>
  <c r="AQ46" i="13"/>
  <c r="U46" i="13"/>
  <c r="AS46" i="13"/>
  <c r="AK46" i="13"/>
  <c r="M46" i="13"/>
  <c r="AM46" i="13"/>
  <c r="AG46" i="13"/>
  <c r="AC46" i="13"/>
  <c r="W46" i="13"/>
  <c r="S46" i="13"/>
  <c r="K46" i="13"/>
  <c r="O46" i="13"/>
  <c r="AA46" i="13"/>
  <c r="AG67" i="13"/>
  <c r="AE67" i="13"/>
  <c r="AH67" i="13" l="1"/>
  <c r="AI67" i="13" s="1"/>
  <c r="AC67" i="13"/>
  <c r="AO61" i="13"/>
  <c r="AM61" i="13"/>
  <c r="AU46" i="13"/>
  <c r="P26" i="13"/>
  <c r="Y56" i="13" l="1"/>
  <c r="Z56" i="13"/>
  <c r="AO67" i="13"/>
  <c r="AM67" i="13"/>
  <c r="Z26" i="13"/>
  <c r="AC18" i="13"/>
  <c r="AK18" i="13"/>
  <c r="AL18" i="13"/>
  <c r="AL16" i="13" s="1"/>
  <c r="AN18" i="13"/>
  <c r="AN16" i="13" s="1"/>
  <c r="AL19" i="12"/>
  <c r="AM19" i="12" s="1"/>
  <c r="AN19" i="12"/>
  <c r="AO19" i="12" s="1"/>
  <c r="AJ19" i="12"/>
  <c r="AK19" i="12" s="1"/>
  <c r="AD19" i="12"/>
  <c r="AE19" i="12" s="1"/>
  <c r="AF19" i="12"/>
  <c r="AG19" i="12" s="1"/>
  <c r="AB19" i="12"/>
  <c r="AC19" i="12" s="1"/>
  <c r="V19" i="12"/>
  <c r="W19" i="12" s="1"/>
  <c r="R19" i="12"/>
  <c r="S19" i="12" s="1"/>
  <c r="L19" i="12"/>
  <c r="N19" i="12"/>
  <c r="O19" i="12" s="1"/>
  <c r="F40" i="13"/>
  <c r="O52" i="13"/>
  <c r="Y52" i="13"/>
  <c r="AQ52" i="13"/>
  <c r="U52" i="13"/>
  <c r="I40" i="13"/>
  <c r="H40" i="13"/>
  <c r="G40" i="13"/>
  <c r="AT56" i="13" l="1"/>
  <c r="AU56" i="13" s="1"/>
  <c r="AA56" i="13"/>
  <c r="AT32" i="13"/>
  <c r="AA32" i="13"/>
  <c r="P19" i="12"/>
  <c r="M19" i="12"/>
  <c r="M18" i="13"/>
  <c r="AG61" i="13"/>
  <c r="W18" i="13"/>
  <c r="AE61" i="13"/>
  <c r="AG18" i="13"/>
  <c r="U18" i="13"/>
  <c r="AM18" i="13"/>
  <c r="B42" i="13"/>
  <c r="AO18" i="13"/>
  <c r="AE18" i="13"/>
  <c r="O18" i="13"/>
  <c r="R17" i="12"/>
  <c r="AB17" i="12"/>
  <c r="AL17" i="12"/>
  <c r="J17" i="12"/>
  <c r="AH19" i="12"/>
  <c r="AI19" i="12" s="1"/>
  <c r="AS52" i="13"/>
  <c r="Z52" i="13"/>
  <c r="AJ17" i="12"/>
  <c r="Y18" i="13"/>
  <c r="AF17" i="12"/>
  <c r="AP18" i="13"/>
  <c r="AQ18" i="13" s="1"/>
  <c r="AH40" i="13"/>
  <c r="AR40" i="13" s="1"/>
  <c r="AT40" i="13" s="1"/>
  <c r="N17" i="12"/>
  <c r="AI52" i="13"/>
  <c r="X19" i="12"/>
  <c r="AD17" i="12"/>
  <c r="AP19" i="12"/>
  <c r="AQ19" i="12" s="1"/>
  <c r="AI18" i="13"/>
  <c r="V17" i="12"/>
  <c r="AN17" i="12"/>
  <c r="L17" i="12"/>
  <c r="Q18" i="13"/>
  <c r="AK40" i="13" l="1"/>
  <c r="O40" i="13"/>
  <c r="B15" i="13"/>
  <c r="AH61" i="13"/>
  <c r="AI61" i="13" s="1"/>
  <c r="AS40" i="13"/>
  <c r="Y40" i="13"/>
  <c r="AH34" i="13"/>
  <c r="M40" i="13"/>
  <c r="G42" i="13"/>
  <c r="AE40" i="13"/>
  <c r="F42" i="13"/>
  <c r="AG40" i="13"/>
  <c r="K40" i="13"/>
  <c r="S40" i="13"/>
  <c r="X17" i="12"/>
  <c r="Y19" i="12"/>
  <c r="Z19" i="12"/>
  <c r="AA19" i="12" s="1"/>
  <c r="P17" i="12"/>
  <c r="Q19" i="12"/>
  <c r="AC40" i="13"/>
  <c r="AM40" i="13"/>
  <c r="U40" i="13"/>
  <c r="AQ40" i="13"/>
  <c r="I42" i="13"/>
  <c r="W40" i="13"/>
  <c r="H42" i="13"/>
  <c r="AC34" i="13"/>
  <c r="AC61" i="13"/>
  <c r="AO40" i="13"/>
  <c r="AE34" i="13"/>
  <c r="AG34" i="13"/>
  <c r="AA40" i="13"/>
  <c r="Q40" i="13"/>
  <c r="AA52" i="13"/>
  <c r="AI40" i="13"/>
  <c r="Q52" i="13"/>
  <c r="AH17" i="12"/>
  <c r="AR19" i="12"/>
  <c r="AS19" i="12" s="1"/>
  <c r="AR18" i="13"/>
  <c r="AT18" i="13" s="1"/>
  <c r="AP17" i="12"/>
  <c r="AA18" i="13"/>
  <c r="AK16" i="13" l="1"/>
  <c r="AM16" i="13"/>
  <c r="AS18" i="13"/>
  <c r="AH26" i="13"/>
  <c r="AU40" i="13"/>
  <c r="AT19" i="12"/>
  <c r="AU19" i="12" s="1"/>
  <c r="AR17" i="12"/>
  <c r="Z17" i="12"/>
  <c r="AU18" i="13" l="1"/>
  <c r="AT17" i="12"/>
  <c r="I28" i="13"/>
  <c r="AO26" i="13"/>
  <c r="K26" i="13"/>
  <c r="G28" i="13"/>
  <c r="AI26" i="13"/>
  <c r="AG26" i="13"/>
  <c r="AE26" i="13"/>
  <c r="M26" i="13"/>
  <c r="AC26" i="13"/>
  <c r="Y26" i="13"/>
  <c r="Q26" i="13"/>
  <c r="H28" i="13"/>
  <c r="AM26" i="13"/>
  <c r="AA26" i="13"/>
  <c r="F28" i="13"/>
  <c r="AO34" i="13"/>
  <c r="U16" i="13" l="1"/>
  <c r="Y16" i="13"/>
  <c r="H36" i="13"/>
  <c r="G36" i="13"/>
  <c r="AI16" i="13"/>
  <c r="Q16" i="13"/>
  <c r="M16" i="13"/>
  <c r="K16" i="13"/>
  <c r="O16" i="13"/>
  <c r="AE16" i="13"/>
  <c r="F36" i="13"/>
  <c r="AM34" i="13"/>
  <c r="I36" i="13"/>
  <c r="S16" i="13"/>
  <c r="AC16" i="13"/>
  <c r="AO16" i="13"/>
  <c r="W16" i="13"/>
  <c r="AG16" i="13"/>
  <c r="AA16" i="13"/>
  <c r="I45" i="12"/>
  <c r="H45" i="12"/>
  <c r="G45" i="12"/>
  <c r="F45" i="12"/>
  <c r="I39" i="12"/>
  <c r="H39" i="12"/>
  <c r="G39" i="12"/>
  <c r="AK17" i="12"/>
  <c r="W17" i="12"/>
  <c r="AM17" i="12"/>
  <c r="F39" i="12"/>
  <c r="AA17" i="12" l="1"/>
  <c r="O17" i="12"/>
  <c r="AI17" i="12"/>
  <c r="AG17" i="12"/>
  <c r="M17" i="12"/>
  <c r="AS17" i="12"/>
  <c r="K17" i="12"/>
  <c r="U17" i="12"/>
  <c r="AU17" i="12"/>
  <c r="S17" i="12"/>
  <c r="AQ17" i="12"/>
  <c r="Y17" i="12"/>
  <c r="Q17" i="12"/>
  <c r="AO17" i="12"/>
  <c r="AC17" i="12"/>
  <c r="AE17" i="12"/>
  <c r="AU32" i="13" l="1"/>
  <c r="AK26" i="13" l="1"/>
  <c r="AP26" i="13"/>
  <c r="AR26" i="13" s="1"/>
  <c r="AT26" i="13" l="1"/>
  <c r="AS26" i="13"/>
  <c r="AQ26" i="13"/>
  <c r="AU26" i="13" l="1"/>
  <c r="AK34" i="13"/>
  <c r="AP34" i="13"/>
  <c r="AP61" i="13"/>
  <c r="AQ34" i="13" l="1"/>
  <c r="AR34" i="13"/>
  <c r="AR61" i="13"/>
  <c r="AQ61" i="13"/>
  <c r="AK61" i="13"/>
  <c r="AT34" i="13" l="1"/>
  <c r="AU34" i="13" s="1"/>
  <c r="AS34" i="13"/>
  <c r="AP16" i="13"/>
  <c r="AP67" i="13"/>
  <c r="AK67" i="13"/>
  <c r="AT61" i="13"/>
  <c r="AS61" i="13"/>
  <c r="AU61" i="13" l="1"/>
  <c r="AQ67" i="13"/>
  <c r="AR67" i="13"/>
  <c r="AR16" i="13"/>
  <c r="AQ16" i="13"/>
  <c r="AS16" i="13" l="1"/>
  <c r="AT16" i="13"/>
  <c r="AU16" i="13" s="1"/>
  <c r="AS67" i="13"/>
  <c r="AT67" i="13"/>
  <c r="AT15" i="13" s="1"/>
  <c r="AU15" i="13" s="1"/>
  <c r="AU67" i="13" l="1"/>
</calcChain>
</file>

<file path=xl/sharedStrings.xml><?xml version="1.0" encoding="utf-8"?>
<sst xmlns="http://schemas.openxmlformats.org/spreadsheetml/2006/main" count="845" uniqueCount="242">
  <si>
    <t>Fin</t>
  </si>
  <si>
    <t xml:space="preserve">Actividades </t>
  </si>
  <si>
    <t xml:space="preserve">Meta </t>
  </si>
  <si>
    <t>Atención psicológica de seguimiento</t>
  </si>
  <si>
    <t>UPIIS</t>
  </si>
  <si>
    <t>Responsable</t>
  </si>
  <si>
    <t>Medios de verificación</t>
  </si>
  <si>
    <t xml:space="preserve">Contribuir a la reducción de las brechas de género </t>
  </si>
  <si>
    <t>Planeación</t>
  </si>
  <si>
    <t>Unidad</t>
  </si>
  <si>
    <t>Componente 1</t>
  </si>
  <si>
    <t>Persona</t>
  </si>
  <si>
    <t>Atención psicológica de primer contacto</t>
  </si>
  <si>
    <t>Jurídico</t>
  </si>
  <si>
    <t>Contribuir a la atención y prevención de las violencias de género</t>
  </si>
  <si>
    <t>Meta del Programa</t>
  </si>
  <si>
    <t>Meta componente</t>
  </si>
  <si>
    <t>Evento</t>
  </si>
  <si>
    <t>Documento</t>
  </si>
  <si>
    <t>INSTRUMENTO DE PLANEACIÓN, AÑO FISCAL  Y MUNICIPIO</t>
  </si>
  <si>
    <t>DENOMINACIÓN DEL PROGRAMA</t>
  </si>
  <si>
    <t xml:space="preserve">Zapopan por una Cultura de Igualdad </t>
  </si>
  <si>
    <t>CATEGORÍA PROGRAMÁTICA</t>
  </si>
  <si>
    <t>Planeación, seguimiento y evaluación de políticas públicas</t>
  </si>
  <si>
    <t>UNIDAD RESPONSABLE/OPD</t>
  </si>
  <si>
    <t xml:space="preserve">Instituto Municipal de las Mujeres Zapopanas para la Igualdad Sustantiva </t>
  </si>
  <si>
    <t>FINALIDAD</t>
  </si>
  <si>
    <t xml:space="preserve">Desarrollo Social </t>
  </si>
  <si>
    <t>FUNCIÓN</t>
  </si>
  <si>
    <t xml:space="preserve">Protección Social </t>
  </si>
  <si>
    <t>SUB-FUNCIÓN</t>
  </si>
  <si>
    <t xml:space="preserve">2.6.8 Otros Grupos Vulnerables </t>
  </si>
  <si>
    <t>ALINEACIÓN CON OBJETIVOS SUPERIORES DEL PND</t>
  </si>
  <si>
    <t>1.4 Construir la paz y la seguridad con respeto a los derechos humanos.</t>
  </si>
  <si>
    <t>ALINEACIÓN CON OBJETIVOS SECUNDARIOS DEL PND</t>
  </si>
  <si>
    <t>2.11.6 Promover y garantizar el empleo digno con enfoque de género, juventud, inclusión y no discriminación.</t>
  </si>
  <si>
    <t>2.11.5 Propiciar la participación de un mayor número de personas, con énfasis en los grupos en situación de discriminación, en los programas de capacitación continua y formación de capital humano a nivel nacional y multinacional.</t>
  </si>
  <si>
    <t>ALINEACIÓN CON OBJETIVOS SUPERIORES DEL PED</t>
  </si>
  <si>
    <t>Hacer efectivo el derecho a la igualdad entre mujeres y hombres en Jalisco mediante la implementación de una política estatal de desarrollo con perspectiva de género y enfoque de derechos humanos, a través de la cual se aseguren el acceso de las mujeres y niñas jaliscienses a los recursos y beneficios del desarrollo y a una vida libre de violencia de género.</t>
  </si>
  <si>
    <t>ALINEACIÓN CON OBJETIVOS SECUNDARIOS DEL PED</t>
  </si>
  <si>
    <t>Asegurar que los poderes del estado implementen medidas de transversalización e institucionalización de la perspectiva de género en las políticas públicas, así como acciones afirmativas para el empoderamiento de las mujeres y las niñas jaliscienses y la erradicación de la violencia de género, en el marco de los derechos humanos de las mujeres.</t>
  </si>
  <si>
    <t>ALINEACIÓN CON OBJETIVOS SUPERIORES DEL PMD</t>
  </si>
  <si>
    <t xml:space="preserve">1. Servicios Públicos Generadores de Bienestar </t>
  </si>
  <si>
    <t>ALINEACIÓN CON OBJETIVOS SECUNDARIOS DEL PMD</t>
  </si>
  <si>
    <t>2. Todas las personas, todos los derechos</t>
  </si>
  <si>
    <t>PROGRAMA</t>
  </si>
  <si>
    <t xml:space="preserve">Zapopan por una Ciudad Segura para Todas </t>
  </si>
  <si>
    <t>1.4.2 Impulsar programas y acciones para la prevención de la violencia y el delito desde un enfoque diferencial y basado en los derechos humanos.</t>
  </si>
  <si>
    <t>ENERO</t>
  </si>
  <si>
    <t>%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</si>
  <si>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</si>
  <si>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</si>
  <si>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</si>
  <si>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</si>
  <si>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</si>
  <si>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</si>
  <si>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</si>
  <si>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</si>
  <si>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</si>
  <si>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</si>
  <si>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</si>
  <si>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TRIMESTRE DE EVALUACIÓN</t>
  </si>
  <si>
    <t>ENE/MAR</t>
  </si>
  <si>
    <t>ABR/JUN</t>
  </si>
  <si>
    <t>JUL/SEP</t>
  </si>
  <si>
    <t>OCT/DIC</t>
  </si>
  <si>
    <t>SUMA DE RESULTADOS y PORCENTAJE DE AVANCE DEL PROGRAMA</t>
  </si>
  <si>
    <t>SUMA</t>
  </si>
  <si>
    <t>PRIMER TRIMESTRE</t>
  </si>
  <si>
    <t>SEGUNDO TRIMESTRE</t>
  </si>
  <si>
    <t>TERCER TRIMESTRE</t>
  </si>
  <si>
    <t>PRIMER SEMESTRE</t>
  </si>
  <si>
    <t>SEGUNDO SEMESTRE</t>
  </si>
  <si>
    <t>ANUAL</t>
  </si>
  <si>
    <r>
      <rPr>
        <b/>
        <sz val="12"/>
        <color theme="4" tint="-0.249977111117893"/>
        <rFont val="Calibri"/>
        <family val="2"/>
        <scheme val="minor"/>
      </rPr>
      <t>SUMA</t>
    </r>
    <r>
      <rPr>
        <b/>
        <sz val="12"/>
        <color theme="1"/>
        <rFont val="Calibri"/>
        <family val="2"/>
        <scheme val="minor"/>
      </rPr>
      <t xml:space="preserve"> y </t>
    </r>
    <r>
      <rPr>
        <b/>
        <sz val="12"/>
        <color rgb="FFFF0000"/>
        <rFont val="Calibri"/>
        <family val="2"/>
        <scheme val="minor"/>
      </rPr>
      <t>%</t>
    </r>
    <r>
      <rPr>
        <b/>
        <sz val="12"/>
        <color theme="1"/>
        <rFont val="Calibri"/>
        <family val="2"/>
        <scheme val="minor"/>
      </rPr>
      <t xml:space="preserve"> de COMPONENTE 1</t>
    </r>
  </si>
  <si>
    <r>
      <rPr>
        <b/>
        <sz val="12"/>
        <color theme="4" tint="-0.249977111117893"/>
        <rFont val="Calibri"/>
        <family val="2"/>
        <scheme val="minor"/>
      </rPr>
      <t>SUMA</t>
    </r>
    <r>
      <rPr>
        <b/>
        <sz val="12"/>
        <color theme="1"/>
        <rFont val="Calibri"/>
        <family val="2"/>
        <scheme val="minor"/>
      </rPr>
      <t xml:space="preserve"> y </t>
    </r>
    <r>
      <rPr>
        <b/>
        <sz val="12"/>
        <color rgb="FFFF0000"/>
        <rFont val="Calibri"/>
        <family val="2"/>
        <scheme val="minor"/>
      </rPr>
      <t>%</t>
    </r>
    <r>
      <rPr>
        <b/>
        <sz val="12"/>
        <color theme="1"/>
        <rFont val="Calibri"/>
        <family val="2"/>
        <scheme val="minor"/>
      </rPr>
      <t xml:space="preserve"> de COMPONENTE 2</t>
    </r>
  </si>
  <si>
    <r>
      <rPr>
        <b/>
        <sz val="12"/>
        <color theme="4" tint="-0.249977111117893"/>
        <rFont val="Calibri"/>
        <family val="2"/>
        <scheme val="minor"/>
      </rPr>
      <t>SUMA</t>
    </r>
    <r>
      <rPr>
        <b/>
        <sz val="12"/>
        <color theme="1"/>
        <rFont val="Calibri"/>
        <family val="2"/>
        <scheme val="minor"/>
      </rPr>
      <t xml:space="preserve"> y </t>
    </r>
    <r>
      <rPr>
        <b/>
        <sz val="12"/>
        <color rgb="FFFF0000"/>
        <rFont val="Calibri"/>
        <family val="2"/>
        <scheme val="minor"/>
      </rPr>
      <t>%</t>
    </r>
    <r>
      <rPr>
        <b/>
        <sz val="12"/>
        <color theme="1"/>
        <rFont val="Calibri"/>
        <family val="2"/>
        <scheme val="minor"/>
      </rPr>
      <t xml:space="preserve"> de COMPONENTE 3</t>
    </r>
  </si>
  <si>
    <r>
      <rPr>
        <b/>
        <sz val="12"/>
        <color theme="4"/>
        <rFont val="Calibri"/>
        <family val="2"/>
        <scheme val="minor"/>
      </rPr>
      <t>SUMA</t>
    </r>
    <r>
      <rPr>
        <b/>
        <sz val="12"/>
        <color theme="1"/>
        <rFont val="Calibri"/>
        <family val="2"/>
        <scheme val="minor"/>
      </rPr>
      <t xml:space="preserve"> y </t>
    </r>
    <r>
      <rPr>
        <b/>
        <sz val="12"/>
        <color rgb="FFFF0000"/>
        <rFont val="Calibri"/>
        <family val="2"/>
        <scheme val="minor"/>
      </rPr>
      <t>%</t>
    </r>
    <r>
      <rPr>
        <b/>
        <sz val="12"/>
        <color theme="1"/>
        <rFont val="Calibri"/>
        <family val="2"/>
        <scheme val="minor"/>
      </rPr>
      <t xml:space="preserve"> de COMPONENTE 4</t>
    </r>
  </si>
  <si>
    <t>SUMA MENSUAL DE COMPONENTES</t>
  </si>
  <si>
    <t>SUMA TRIMESTRAL DE COMPONENTES</t>
  </si>
  <si>
    <t>SUMA SEMESTRAL DE COMPONENTES</t>
  </si>
  <si>
    <t>SUMA ANUAL DE COMPONENTES</t>
  </si>
  <si>
    <t>SUMA TOTAL DEL PROGRAMA ANUAL</t>
  </si>
  <si>
    <t>SUMA MENSUAL DEL TOTAL DEL PROGRAMA</t>
  </si>
  <si>
    <t>CUARTO TRIMESTRE</t>
  </si>
  <si>
    <t>Radiografía de colonia sobre la situación de riesgos de violencia para las mujeres en los espacios públicos</t>
  </si>
  <si>
    <t>Objetivo 1</t>
  </si>
  <si>
    <t>Objetivo 2</t>
  </si>
  <si>
    <t>Objetivo 4</t>
  </si>
  <si>
    <t>Cartografía</t>
  </si>
  <si>
    <t>Cartografia</t>
  </si>
  <si>
    <t>Servidores/as públicos</t>
  </si>
  <si>
    <t xml:space="preserve">TIME </t>
  </si>
  <si>
    <t>#YoDecido</t>
  </si>
  <si>
    <t>Jóvenes</t>
  </si>
  <si>
    <t xml:space="preserve">Subprograma </t>
  </si>
  <si>
    <t>PICIS</t>
  </si>
  <si>
    <t>Talleres y seminarios TIME (Emprende, Crece, Cree e Innova)</t>
  </si>
  <si>
    <t>#YODECIDO</t>
  </si>
  <si>
    <t>Objetivo 5</t>
  </si>
  <si>
    <t>Evento 8M</t>
  </si>
  <si>
    <t>FORO POR LA IGUALDAD</t>
  </si>
  <si>
    <t>Objetivo 7</t>
  </si>
  <si>
    <t>Objetivo 6</t>
  </si>
  <si>
    <t>SUB-PROGRAMA</t>
  </si>
  <si>
    <t xml:space="preserve">PICIS VIOLETA </t>
  </si>
  <si>
    <t xml:space="preserve">DIÁLOGOS POR LA IGUALDAD </t>
  </si>
  <si>
    <t xml:space="preserve">CIUDAD PARA TODAS </t>
  </si>
  <si>
    <t>Objetivo 10</t>
  </si>
  <si>
    <t>Objetivo 9</t>
  </si>
  <si>
    <t>Indicador 9</t>
  </si>
  <si>
    <t>Objetivo 8</t>
  </si>
  <si>
    <t xml:space="preserve">Asesoría jurídica de primer contacto </t>
  </si>
  <si>
    <t xml:space="preserve">Cursos y talleres para la atención y prevención de las violencias en razón de género </t>
  </si>
  <si>
    <t>ATENCIÓN A LA CIUDADANÍA</t>
  </si>
  <si>
    <r>
      <rPr>
        <b/>
        <sz val="12"/>
        <color theme="4" tint="-0.249977111117893"/>
        <rFont val="Calibri"/>
        <family val="2"/>
        <scheme val="minor"/>
      </rPr>
      <t>SUMA</t>
    </r>
    <r>
      <rPr>
        <b/>
        <sz val="12"/>
        <color theme="1"/>
        <rFont val="Calibri"/>
        <family val="2"/>
        <scheme val="minor"/>
      </rPr>
      <t xml:space="preserve"> y </t>
    </r>
    <r>
      <rPr>
        <b/>
        <sz val="12"/>
        <color rgb="FFFF0000"/>
        <rFont val="Calibri"/>
        <family val="2"/>
        <scheme val="minor"/>
      </rPr>
      <t>%</t>
    </r>
    <r>
      <rPr>
        <b/>
        <sz val="12"/>
        <color theme="1"/>
        <rFont val="Calibri"/>
        <family val="2"/>
        <scheme val="minor"/>
      </rPr>
      <t xml:space="preserve"> de COMPONENTE 5</t>
    </r>
  </si>
  <si>
    <t xml:space="preserve">Peatonas (activaciones) </t>
  </si>
  <si>
    <t xml:space="preserve">Teatros foros </t>
  </si>
  <si>
    <t xml:space="preserve">Activaciones </t>
  </si>
  <si>
    <t>Objetivo 11</t>
  </si>
  <si>
    <t>Foro 25N</t>
  </si>
  <si>
    <t>Estudio de evaluación del programa Zona Pulso de Vida</t>
  </si>
  <si>
    <t>Charlas interactivas</t>
  </si>
  <si>
    <t>SUMA P</t>
  </si>
  <si>
    <t>SUMA C</t>
  </si>
  <si>
    <t>SUMA PROGRAMA</t>
  </si>
  <si>
    <t xml:space="preserve"> RESULTADOS y AVANCE DEL PROGRAMA</t>
  </si>
  <si>
    <t xml:space="preserve">Trabajar por el tejido social </t>
  </si>
  <si>
    <t>ALINEACIÓN CON TEMA DE DESARROLLO DEL PMD</t>
  </si>
  <si>
    <t>Zapopan en Paz</t>
  </si>
  <si>
    <t>ALINEACIÓN CON OBJETIVO SUPERIOR DEL PMD</t>
  </si>
  <si>
    <t>Objetivo 3</t>
  </si>
  <si>
    <t>Matriz de Indicadores de Resultados (MIR) 2023</t>
  </si>
  <si>
    <t>Personas</t>
  </si>
  <si>
    <t>Evento 17O</t>
  </si>
  <si>
    <t>Estudio Diagnóstico</t>
  </si>
  <si>
    <t>Indicador 3.1</t>
  </si>
  <si>
    <t>Componente 3.2</t>
  </si>
  <si>
    <t>Indicador 3.2</t>
  </si>
  <si>
    <t>3.1.  Obras de teatro para promoción de los Derechos sexuales y reproductivos</t>
  </si>
  <si>
    <t>Indicador 1</t>
  </si>
  <si>
    <t xml:space="preserve">1.1. Avance porcentual de personas capacitadas en TIME conforme a la meta anual </t>
  </si>
  <si>
    <t xml:space="preserve">1.1.  Capacitar a emprendedoras y empresarias para fomentar e impulsar su desarrollo personal y profesional </t>
  </si>
  <si>
    <t>1.1.  Capacitaciones (Diplomado, seminarios y talleres) para  fomentar e impulsar el  desarrollo personal y profesional de emprendedoras y empresarias</t>
  </si>
  <si>
    <t>2.1.  Capacitaciones (Cursos y talleres) a servidoras/es en Cultura de Igualdad</t>
  </si>
  <si>
    <t xml:space="preserve">2.1.  Capacitar a servidores/as públicos a fin de transversalizar la PEG y la cultura de igualdad través de cursos y seminarios </t>
  </si>
  <si>
    <t>2.1.  Avance porcentual de  servidores/as públicos  capacitados, conforme a la meta anual</t>
  </si>
  <si>
    <t>Componente 2.1.</t>
  </si>
  <si>
    <t xml:space="preserve">Componente 2.2. </t>
  </si>
  <si>
    <t>PICIS (Cursos y Seminarios)</t>
  </si>
  <si>
    <t>Indicador 2.1.</t>
  </si>
  <si>
    <t xml:space="preserve">2.2.  Capacitar a servidores/as públicos a fin de transversalizar la PEG y la cultura de igualdad través de cursos y seminarios </t>
  </si>
  <si>
    <t>2.2.  Capacitaciones (Cursos y talleres) a servidoras/es del InMujeres Zapopan en Cultura de Igualdad</t>
  </si>
  <si>
    <t>Indicador 2.2.</t>
  </si>
  <si>
    <t>2.1.  Avance porcentual de  servidores/as públicos  del InMujeres Zapopan capacitados, conforme a la meta anual</t>
  </si>
  <si>
    <t>Fortalecimiento</t>
  </si>
  <si>
    <t>Componente 3.1.</t>
  </si>
  <si>
    <t xml:space="preserve">3.1. Avance porcentual de eventos realizados conforme la meta anual </t>
  </si>
  <si>
    <t>3.2. Charlas interactivas para la promoción de los Derechos sexuales y reproductivos</t>
  </si>
  <si>
    <t xml:space="preserve">Fortalecimiento </t>
  </si>
  <si>
    <t>4.1. Foros de promoción de Cultura de Igualdad</t>
  </si>
  <si>
    <t>Componente 4.1.</t>
  </si>
  <si>
    <t>4. Promover la cultura de igualdad a través de foros (eventos)</t>
  </si>
  <si>
    <t>Indicador 4.1.</t>
  </si>
  <si>
    <t>4.1. Avance porcentual de eventos realizados conforme a la meta anual</t>
  </si>
  <si>
    <t xml:space="preserve">Componente 5.1. </t>
  </si>
  <si>
    <t>5.1. Personas atendidas o asesoradas que se encuentran en situación de violencia.</t>
  </si>
  <si>
    <t>Indicador 5.1.</t>
  </si>
  <si>
    <t>5. Atender a las personas en situación de violencia, brindándoles orientación psicológica y/o asesoría jurídica</t>
  </si>
  <si>
    <t>5.1. Avance porcentual de personas atendidas por violencia en razón de género</t>
  </si>
  <si>
    <t>Indicador 6.1.</t>
  </si>
  <si>
    <t>Componente 6.1.</t>
  </si>
  <si>
    <t>6. Capacitar a servidores/as públicos y personas en general en materia de prevención y atención de las violencias de género</t>
  </si>
  <si>
    <t>6.1. Capacitaciones (talleres) en prevención de violencia de género a servidores/as y personas en general.</t>
  </si>
  <si>
    <t>6.1. Avance porcentual de  servidores/as públicos  y personas en general capacitadas, conforme a la meta anual</t>
  </si>
  <si>
    <t>PICIS VIOLETA -TIME</t>
  </si>
  <si>
    <t xml:space="preserve">Personas </t>
  </si>
  <si>
    <t>Componente 7.1.</t>
  </si>
  <si>
    <t>7.1. Eventos (obras de Teatros Foro) para la prevención de las violencias en contra de las mujeres.</t>
  </si>
  <si>
    <t>Indicador 7.1.</t>
  </si>
  <si>
    <t xml:space="preserve">7.1. Avance porcentual de eventos realizados conforme la meta anual </t>
  </si>
  <si>
    <t>Componente 8.1.</t>
  </si>
  <si>
    <t>8.1. Capacitaciones (charlas) para prevenir las violencias de género</t>
  </si>
  <si>
    <t xml:space="preserve">8. Capacitar en la prevención de las violencias de género </t>
  </si>
  <si>
    <t>Indicador 8.1.</t>
  </si>
  <si>
    <t>8.1. Avance porcentual de personas capacitadas conforme a la meta anual</t>
  </si>
  <si>
    <t>9.1. Foros para la prevención de las violencias de género</t>
  </si>
  <si>
    <t>Componente 9.1.</t>
  </si>
  <si>
    <t>Indicador 9.1.</t>
  </si>
  <si>
    <t xml:space="preserve">9. Promover en foros la prevención de las violencias de género </t>
  </si>
  <si>
    <t>9.1. Avance porcentual de foros realizados conforme a la meta anual</t>
  </si>
  <si>
    <t xml:space="preserve">ZAPOPAN PARA TODAS </t>
  </si>
  <si>
    <t>Mapa de riesgos de violencia en el espacio público  (cartografía)</t>
  </si>
  <si>
    <t>Componente 10.1.</t>
  </si>
  <si>
    <t>10.1.  Estudios o proyectos para la atención y prevención de las violencias en contra de las mujeres.</t>
  </si>
  <si>
    <t>Indicador 10.1.</t>
  </si>
  <si>
    <t>Componente 11.1.</t>
  </si>
  <si>
    <t>11.1. Activaciones para la prevención el acoso sexual callejero</t>
  </si>
  <si>
    <t>10.1. Avance porcentual de estudios realizados conforme a la meta anual</t>
  </si>
  <si>
    <t xml:space="preserve">11.1. Avance porcentual de activaciones realizadas conforme la meta anual </t>
  </si>
  <si>
    <t>Cursos y talleres para la prevención de las violencias en razón de género diridos a empresarias y emprendedoras</t>
  </si>
  <si>
    <t xml:space="preserve">7. Promover la prevención de las volencias en razón de género a través de obras de teatro </t>
  </si>
  <si>
    <t>11.1. Promocionar la prevención del acoso sexual callejero (activaciones)</t>
  </si>
  <si>
    <t xml:space="preserve">Lista de asistencia, evaluaciones y Constancias entregadas </t>
  </si>
  <si>
    <t xml:space="preserve">Evaluaciones, constancias y Base de datos (Classroom) </t>
  </si>
  <si>
    <t xml:space="preserve">Lista de asistencia </t>
  </si>
  <si>
    <t>3. Promover los Derechos Sexuales y Reproductivos  con los jóvenes de educación media superior a partir de teatro foro</t>
  </si>
  <si>
    <t xml:space="preserve">3. Informar sobre Derechos Sexuales y Reproductivos  a los jóvenes de educación media superior a partir de charlas interactivas </t>
  </si>
  <si>
    <t>3.2. Avance porcentual de jovenes informados/as conforme a la meta anual</t>
  </si>
  <si>
    <t xml:space="preserve">Folletería publicitaria y  Fotografías </t>
  </si>
  <si>
    <t xml:space="preserve">Evaluaciones y Fotografía 
</t>
  </si>
  <si>
    <t xml:space="preserve">Información documental oficial del Instituto y fotografías </t>
  </si>
  <si>
    <t>Evaluaciones y fotografias</t>
  </si>
  <si>
    <t>Folletería publicitaria y fotografías</t>
  </si>
  <si>
    <t>Evaluaciones y fotografías</t>
  </si>
  <si>
    <t>10. Elaborar estudios para conocer la situación de las mujeres en el ejercicio de sus derechos y la prevención de las violencias de género</t>
  </si>
  <si>
    <t xml:space="preserve">Reporte y fotos </t>
  </si>
  <si>
    <t xml:space="preserve">11.1. Talleres </t>
  </si>
  <si>
    <t xml:space="preserve">11.1. Dotar de herramientas a las mujeres de Zapopan  para el uso y el pleno goce del derecho a la ciudad a partir de talleres </t>
  </si>
  <si>
    <t xml:space="preserve">11.1. Avance porcentual de personas capacitadas en biciescuela conforme la meta anual </t>
  </si>
  <si>
    <t>BiciFem</t>
  </si>
  <si>
    <t>Cédula de atención y seguimiento y base de datos (Plataforma IMMZIS)</t>
  </si>
  <si>
    <t>SUMA ENE</t>
  </si>
  <si>
    <t>SUMA FEB</t>
  </si>
  <si>
    <t>SUMA MAR</t>
  </si>
  <si>
    <t>SUMA 1° T</t>
  </si>
  <si>
    <t>SUMA ABR</t>
  </si>
  <si>
    <t>SUMA MAY</t>
  </si>
  <si>
    <t>SUMA JUN</t>
  </si>
  <si>
    <t>SUMA 2°T</t>
  </si>
  <si>
    <t>SUMA JUL</t>
  </si>
  <si>
    <t>SUMA AGO</t>
  </si>
  <si>
    <t>SUMA SEP</t>
  </si>
  <si>
    <t>SUMA OCT</t>
  </si>
  <si>
    <t>SUMA NOV</t>
  </si>
  <si>
    <t>SUMA DIC</t>
  </si>
  <si>
    <t>SUMA 3° T</t>
  </si>
  <si>
    <t>SUMA 1° S</t>
  </si>
  <si>
    <t>SUMA 4°t</t>
  </si>
  <si>
    <t>SUMA 2°S</t>
  </si>
  <si>
    <t>* se agregan las perosnas de las charlas interactivas del programa "Acoso es Acoso" esto a partir del mes de agosto del 2023</t>
  </si>
  <si>
    <t>*En marzo se realizaron 2 activaciones por el 8M, pero no estan registradas en la base de datos de UPIIS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</si>
</sst>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1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left" wrapText="1"/>
    </xf>
    <xf numFmtId="0" fontId="0" fillId="11" borderId="1" xfId="0" applyFill="1" applyBorder="1" applyAlignment="1">
      <alignment wrapText="1"/>
    </xf>
    <xf numFmtId="0" fontId="1" fillId="1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18" fillId="9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0" fillId="16" borderId="1" xfId="0" applyFill="1" applyBorder="1"/>
    <xf numFmtId="1" fontId="16" fillId="16" borderId="1" xfId="0" applyNumberFormat="1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1" fontId="0" fillId="18" borderId="1" xfId="0" applyNumberFormat="1" applyFill="1" applyBorder="1" applyAlignment="1">
      <alignment horizontal="center" vertical="center" wrapText="1"/>
    </xf>
    <xf numFmtId="1" fontId="0" fillId="17" borderId="1" xfId="0" applyNumberFormat="1" applyFill="1" applyBorder="1" applyAlignment="1">
      <alignment horizontal="center" vertical="center" wrapText="1"/>
    </xf>
    <xf numFmtId="1" fontId="0" fillId="11" borderId="1" xfId="0" applyNumberForma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vertical="center"/>
    </xf>
    <xf numFmtId="0" fontId="23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1" fontId="16" fillId="14" borderId="1" xfId="0" applyNumberFormat="1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24" fillId="14" borderId="1" xfId="0" applyFont="1" applyFill="1" applyBorder="1" applyAlignment="1">
      <alignment vertical="center"/>
    </xf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1" fontId="0" fillId="14" borderId="1" xfId="0" applyNumberForma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center" vertical="center" wrapText="1"/>
    </xf>
    <xf numFmtId="0" fontId="16" fillId="20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0" fillId="18" borderId="1" xfId="0" applyFill="1" applyBorder="1"/>
    <xf numFmtId="0" fontId="0" fillId="24" borderId="1" xfId="0" applyFill="1" applyBorder="1"/>
    <xf numFmtId="0" fontId="23" fillId="9" borderId="5" xfId="0" applyFont="1" applyFill="1" applyBorder="1" applyAlignment="1">
      <alignment horizontal="center" vertical="center" wrapText="1"/>
    </xf>
    <xf numFmtId="1" fontId="16" fillId="9" borderId="5" xfId="0" applyNumberFormat="1" applyFont="1" applyFill="1" applyBorder="1" applyAlignment="1">
      <alignment horizontal="center" vertical="center" wrapText="1"/>
    </xf>
    <xf numFmtId="1" fontId="0" fillId="14" borderId="5" xfId="0" applyNumberForma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1" fontId="0" fillId="9" borderId="5" xfId="0" applyNumberFormat="1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29" fillId="25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1" fontId="10" fillId="18" borderId="16" xfId="0" applyNumberFormat="1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1" fontId="10" fillId="11" borderId="16" xfId="0" applyNumberFormat="1" applyFont="1" applyFill="1" applyBorder="1" applyAlignment="1">
      <alignment horizontal="center" vertical="center" wrapText="1"/>
    </xf>
    <xf numFmtId="0" fontId="10" fillId="18" borderId="16" xfId="0" applyFont="1" applyFill="1" applyBorder="1" applyAlignment="1">
      <alignment horizontal="center" vertical="center" wrapText="1"/>
    </xf>
    <xf numFmtId="0" fontId="10" fillId="0" borderId="16" xfId="0" applyFont="1" applyBorder="1"/>
    <xf numFmtId="0" fontId="9" fillId="0" borderId="16" xfId="0" applyFont="1" applyBorder="1" applyAlignment="1">
      <alignment vertical="center" wrapText="1"/>
    </xf>
    <xf numFmtId="0" fontId="10" fillId="11" borderId="16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16" xfId="0" applyBorder="1"/>
    <xf numFmtId="0" fontId="0" fillId="0" borderId="6" xfId="0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164" fontId="10" fillId="18" borderId="16" xfId="0" applyNumberFormat="1" applyFont="1" applyFill="1" applyBorder="1" applyAlignment="1">
      <alignment horizontal="center" vertical="center" wrapText="1"/>
    </xf>
    <xf numFmtId="0" fontId="21" fillId="23" borderId="1" xfId="0" applyFont="1" applyFill="1" applyBorder="1" applyAlignment="1">
      <alignment horizontal="center" vertical="center" wrapText="1"/>
    </xf>
    <xf numFmtId="0" fontId="22" fillId="23" borderId="1" xfId="0" applyFont="1" applyFill="1" applyBorder="1" applyAlignment="1">
      <alignment horizontal="center" vertical="center" wrapText="1"/>
    </xf>
    <xf numFmtId="1" fontId="22" fillId="23" borderId="1" xfId="0" applyNumberFormat="1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1" fontId="0" fillId="18" borderId="16" xfId="0" applyNumberFormat="1" applyFill="1" applyBorder="1" applyAlignment="1">
      <alignment horizontal="center" vertical="center" wrapText="1"/>
    </xf>
    <xf numFmtId="1" fontId="0" fillId="17" borderId="16" xfId="0" applyNumberFormat="1" applyFill="1" applyBorder="1" applyAlignment="1">
      <alignment horizontal="center" vertical="center" wrapText="1"/>
    </xf>
    <xf numFmtId="0" fontId="0" fillId="11" borderId="16" xfId="0" applyFill="1" applyBorder="1" applyAlignment="1">
      <alignment wrapText="1"/>
    </xf>
    <xf numFmtId="0" fontId="0" fillId="18" borderId="5" xfId="0" applyFill="1" applyBorder="1" applyAlignment="1">
      <alignment horizontal="center" vertical="center" wrapText="1"/>
    </xf>
    <xf numFmtId="1" fontId="0" fillId="18" borderId="5" xfId="0" applyNumberForma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vertical="center" wrapText="1"/>
    </xf>
    <xf numFmtId="1" fontId="13" fillId="18" borderId="5" xfId="0" applyNumberFormat="1" applyFont="1" applyFill="1" applyBorder="1" applyAlignment="1">
      <alignment horizontal="center" vertical="center" wrapText="1"/>
    </xf>
    <xf numFmtId="1" fontId="13" fillId="11" borderId="5" xfId="0" applyNumberFormat="1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22" fillId="26" borderId="1" xfId="0" applyNumberFormat="1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1" fontId="3" fillId="26" borderId="1" xfId="0" applyNumberFormat="1" applyFont="1" applyFill="1" applyBorder="1" applyAlignment="1">
      <alignment horizontal="center" vertical="center" wrapText="1"/>
    </xf>
    <xf numFmtId="1" fontId="0" fillId="11" borderId="16" xfId="0" applyNumberFormat="1" applyFill="1" applyBorder="1" applyAlignment="1">
      <alignment horizontal="center" vertical="center" wrapText="1"/>
    </xf>
    <xf numFmtId="1" fontId="0" fillId="11" borderId="5" xfId="0" applyNumberFormat="1" applyFill="1" applyBorder="1" applyAlignment="1">
      <alignment horizontal="center" vertical="center" wrapText="1"/>
    </xf>
    <xf numFmtId="1" fontId="13" fillId="18" borderId="1" xfId="0" applyNumberFormat="1" applyFont="1" applyFill="1" applyBorder="1" applyAlignment="1">
      <alignment horizontal="center" vertical="center" wrapText="1"/>
    </xf>
    <xf numFmtId="1" fontId="13" fillId="11" borderId="1" xfId="0" applyNumberFormat="1" applyFont="1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0" fillId="14" borderId="16" xfId="0" applyFill="1" applyBorder="1" applyAlignment="1">
      <alignment horizontal="center" vertical="center" wrapText="1"/>
    </xf>
    <xf numFmtId="1" fontId="0" fillId="14" borderId="16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9" borderId="16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17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" fontId="13" fillId="18" borderId="16" xfId="0" applyNumberFormat="1" applyFont="1" applyFill="1" applyBorder="1" applyAlignment="1">
      <alignment horizontal="center" vertical="center" wrapText="1"/>
    </xf>
    <xf numFmtId="1" fontId="13" fillId="11" borderId="16" xfId="0" applyNumberFormat="1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1" fontId="16" fillId="9" borderId="16" xfId="0" applyNumberFormat="1" applyFont="1" applyFill="1" applyBorder="1" applyAlignment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0" fillId="27" borderId="16" xfId="0" applyFill="1" applyBorder="1" applyAlignment="1">
      <alignment horizontal="center" vertical="center" wrapText="1"/>
    </xf>
    <xf numFmtId="0" fontId="0" fillId="18" borderId="4" xfId="0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3" fillId="26" borderId="4" xfId="0" applyFont="1" applyFill="1" applyBorder="1" applyAlignment="1">
      <alignment horizontal="center" vertical="center" wrapText="1"/>
    </xf>
    <xf numFmtId="0" fontId="9" fillId="18" borderId="4" xfId="0" applyFont="1" applyFill="1" applyBorder="1" applyAlignment="1">
      <alignment horizontal="center" vertical="center" wrapText="1"/>
    </xf>
    <xf numFmtId="0" fontId="9" fillId="18" borderId="8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center" vertical="center" wrapText="1"/>
    </xf>
    <xf numFmtId="0" fontId="1" fillId="12" borderId="31" xfId="0" applyFont="1" applyFill="1" applyBorder="1" applyAlignment="1">
      <alignment horizontal="center" vertical="center" wrapText="1"/>
    </xf>
    <xf numFmtId="0" fontId="10" fillId="11" borderId="35" xfId="0" applyFont="1" applyFill="1" applyBorder="1" applyAlignment="1">
      <alignment horizontal="center" vertical="center" wrapText="1"/>
    </xf>
    <xf numFmtId="0" fontId="10" fillId="11" borderId="3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11" borderId="30" xfId="0" applyFont="1" applyFill="1" applyBorder="1" applyAlignment="1">
      <alignment horizontal="center" vertical="center" wrapText="1"/>
    </xf>
    <xf numFmtId="0" fontId="10" fillId="11" borderId="31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vertical="center" wrapText="1"/>
    </xf>
    <xf numFmtId="0" fontId="24" fillId="8" borderId="4" xfId="0" applyFont="1" applyFill="1" applyBorder="1" applyAlignment="1">
      <alignment vertical="center" wrapText="1"/>
    </xf>
    <xf numFmtId="0" fontId="25" fillId="0" borderId="3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9" fillId="22" borderId="22" xfId="0" applyFont="1" applyFill="1" applyBorder="1" applyAlignment="1">
      <alignment horizontal="justify" vertical="center" wrapText="1"/>
    </xf>
    <xf numFmtId="0" fontId="9" fillId="22" borderId="23" xfId="0" applyFont="1" applyFill="1" applyBorder="1" applyAlignment="1">
      <alignment horizontal="justify" vertical="center" wrapText="1"/>
    </xf>
    <xf numFmtId="0" fontId="9" fillId="22" borderId="18" xfId="0" applyFont="1" applyFill="1" applyBorder="1" applyAlignment="1">
      <alignment horizontal="justify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22" borderId="14" xfId="0" applyFont="1" applyFill="1" applyBorder="1" applyAlignment="1">
      <alignment horizontal="center" vertical="center" wrapText="1"/>
    </xf>
    <xf numFmtId="0" fontId="9" fillId="22" borderId="19" xfId="0" applyFont="1" applyFill="1" applyBorder="1" applyAlignment="1">
      <alignment horizontal="center" vertical="center" wrapText="1"/>
    </xf>
    <xf numFmtId="0" fontId="9" fillId="22" borderId="20" xfId="0" applyFont="1" applyFill="1" applyBorder="1" applyAlignment="1">
      <alignment horizontal="center" vertical="center" wrapText="1"/>
    </xf>
    <xf numFmtId="0" fontId="25" fillId="18" borderId="3" xfId="0" applyFont="1" applyFill="1" applyBorder="1" applyAlignment="1">
      <alignment vertical="center"/>
    </xf>
    <xf numFmtId="0" fontId="24" fillId="18" borderId="3" xfId="0" applyFont="1" applyFill="1" applyBorder="1" applyAlignment="1">
      <alignment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8" borderId="6" xfId="0" applyFill="1" applyBorder="1" applyAlignment="1">
      <alignment horizontal="center" vertical="center" wrapText="1"/>
    </xf>
    <xf numFmtId="0" fontId="9" fillId="15" borderId="16" xfId="0" applyFont="1" applyFill="1" applyBorder="1" applyAlignment="1">
      <alignment horizontal="left" vertical="center" wrapText="1"/>
    </xf>
    <xf numFmtId="0" fontId="9" fillId="15" borderId="16" xfId="0" applyFont="1" applyFill="1" applyBorder="1" applyAlignment="1">
      <alignment vertical="center" wrapText="1"/>
    </xf>
    <xf numFmtId="0" fontId="0" fillId="11" borderId="42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1" fontId="0" fillId="15" borderId="1" xfId="0" applyNumberForma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vertical="center" wrapText="1"/>
    </xf>
    <xf numFmtId="0" fontId="16" fillId="9" borderId="5" xfId="0" applyFont="1" applyFill="1" applyBorder="1" applyAlignment="1">
      <alignment vertical="center" wrapText="1"/>
    </xf>
    <xf numFmtId="0" fontId="18" fillId="14" borderId="5" xfId="0" applyFont="1" applyFill="1" applyBorder="1" applyAlignment="1">
      <alignment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vertical="center" wrapText="1"/>
    </xf>
    <xf numFmtId="0" fontId="23" fillId="15" borderId="5" xfId="0" applyFont="1" applyFill="1" applyBorder="1" applyAlignment="1">
      <alignment vertical="center" wrapText="1"/>
    </xf>
    <xf numFmtId="0" fontId="16" fillId="15" borderId="5" xfId="0" applyFont="1" applyFill="1" applyBorder="1" applyAlignment="1">
      <alignment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1" fontId="16" fillId="9" borderId="13" xfId="0" applyNumberFormat="1" applyFont="1" applyFill="1" applyBorder="1" applyAlignment="1">
      <alignment vertical="center" wrapText="1"/>
    </xf>
    <xf numFmtId="1" fontId="16" fillId="9" borderId="6" xfId="0" applyNumberFormat="1" applyFont="1" applyFill="1" applyBorder="1" applyAlignment="1">
      <alignment vertical="center" wrapText="1"/>
    </xf>
    <xf numFmtId="0" fontId="28" fillId="9" borderId="6" xfId="0" applyFont="1" applyFill="1" applyBorder="1" applyAlignment="1">
      <alignment vertical="center" wrapText="1"/>
    </xf>
    <xf numFmtId="0" fontId="23" fillId="9" borderId="13" xfId="0" applyFont="1" applyFill="1" applyBorder="1" applyAlignment="1">
      <alignment vertical="center" wrapText="1"/>
    </xf>
    <xf numFmtId="1" fontId="16" fillId="9" borderId="17" xfId="0" applyNumberFormat="1" applyFont="1" applyFill="1" applyBorder="1" applyAlignment="1">
      <alignment vertical="center" wrapText="1"/>
    </xf>
    <xf numFmtId="0" fontId="16" fillId="9" borderId="13" xfId="0" applyFont="1" applyFill="1" applyBorder="1" applyAlignment="1">
      <alignment vertical="center" wrapText="1"/>
    </xf>
    <xf numFmtId="0" fontId="23" fillId="14" borderId="13" xfId="0" applyFont="1" applyFill="1" applyBorder="1" applyAlignment="1">
      <alignment vertical="center" wrapText="1"/>
    </xf>
    <xf numFmtId="0" fontId="16" fillId="14" borderId="13" xfId="0" applyFont="1" applyFill="1" applyBorder="1" applyAlignment="1">
      <alignment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 wrapText="1"/>
    </xf>
    <xf numFmtId="0" fontId="23" fillId="28" borderId="4" xfId="0" applyFont="1" applyFill="1" applyBorder="1" applyAlignment="1">
      <alignment horizontal="center" vertical="center" wrapText="1"/>
    </xf>
    <xf numFmtId="0" fontId="16" fillId="28" borderId="1" xfId="0" applyFont="1" applyFill="1" applyBorder="1" applyAlignment="1">
      <alignment horizontal="center" vertical="center" wrapText="1"/>
    </xf>
    <xf numFmtId="0" fontId="23" fillId="28" borderId="1" xfId="0" applyFont="1" applyFill="1" applyBorder="1" applyAlignment="1">
      <alignment horizontal="center" vertical="center" wrapText="1"/>
    </xf>
    <xf numFmtId="1" fontId="16" fillId="28" borderId="1" xfId="0" applyNumberFormat="1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0" fontId="16" fillId="28" borderId="6" xfId="0" applyFont="1" applyFill="1" applyBorder="1" applyAlignment="1">
      <alignment horizontal="center" vertical="center" wrapText="1"/>
    </xf>
    <xf numFmtId="0" fontId="18" fillId="28" borderId="6" xfId="0" applyFont="1" applyFill="1" applyBorder="1" applyAlignment="1">
      <alignment horizontal="center" vertical="center" wrapText="1"/>
    </xf>
    <xf numFmtId="1" fontId="16" fillId="28" borderId="6" xfId="0" applyNumberFormat="1" applyFont="1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  <xf numFmtId="1" fontId="21" fillId="26" borderId="1" xfId="0" applyNumberFormat="1" applyFont="1" applyFill="1" applyBorder="1" applyAlignment="1">
      <alignment horizontal="center" vertical="center" wrapText="1"/>
    </xf>
    <xf numFmtId="1" fontId="3" fillId="26" borderId="4" xfId="0" applyNumberFormat="1" applyFont="1" applyFill="1" applyBorder="1" applyAlignment="1">
      <alignment horizontal="center" vertical="center" wrapText="1"/>
    </xf>
    <xf numFmtId="0" fontId="9" fillId="26" borderId="18" xfId="0" applyFont="1" applyFill="1" applyBorder="1" applyAlignment="1">
      <alignment horizontal="left" vertical="center" wrapText="1"/>
    </xf>
    <xf numFmtId="0" fontId="0" fillId="26" borderId="35" xfId="0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0" fillId="26" borderId="16" xfId="0" applyFill="1" applyBorder="1" applyAlignment="1">
      <alignment horizontal="center" vertical="center" wrapText="1"/>
    </xf>
    <xf numFmtId="0" fontId="0" fillId="26" borderId="36" xfId="0" applyFill="1" applyBorder="1" applyAlignment="1">
      <alignment horizontal="center" vertical="center" wrapText="1"/>
    </xf>
    <xf numFmtId="0" fontId="10" fillId="26" borderId="35" xfId="0" applyFont="1" applyFill="1" applyBorder="1" applyAlignment="1">
      <alignment horizontal="center" vertical="center" wrapText="1"/>
    </xf>
    <xf numFmtId="0" fontId="10" fillId="26" borderId="16" xfId="0" applyFont="1" applyFill="1" applyBorder="1" applyAlignment="1">
      <alignment horizontal="center" vertical="center" wrapText="1"/>
    </xf>
    <xf numFmtId="0" fontId="10" fillId="26" borderId="36" xfId="0" applyFont="1" applyFill="1" applyBorder="1" applyAlignment="1">
      <alignment horizontal="center" vertical="center" wrapText="1"/>
    </xf>
    <xf numFmtId="1" fontId="29" fillId="11" borderId="17" xfId="0" applyNumberFormat="1" applyFont="1" applyFill="1" applyBorder="1" applyAlignment="1">
      <alignment horizontal="center" vertical="center" wrapText="1"/>
    </xf>
    <xf numFmtId="1" fontId="29" fillId="11" borderId="13" xfId="0" applyNumberFormat="1" applyFont="1" applyFill="1" applyBorder="1" applyAlignment="1">
      <alignment horizontal="center" vertical="center" wrapText="1"/>
    </xf>
    <xf numFmtId="1" fontId="29" fillId="11" borderId="15" xfId="0" applyNumberFormat="1" applyFont="1" applyFill="1" applyBorder="1" applyAlignment="1">
      <alignment horizontal="center" vertical="center" wrapText="1"/>
    </xf>
    <xf numFmtId="0" fontId="29" fillId="11" borderId="17" xfId="0" applyFont="1" applyFill="1" applyBorder="1" applyAlignment="1">
      <alignment horizontal="center" vertical="center" wrapText="1"/>
    </xf>
    <xf numFmtId="0" fontId="29" fillId="11" borderId="13" xfId="0" applyFont="1" applyFill="1" applyBorder="1" applyAlignment="1">
      <alignment horizontal="center" vertical="center" wrapText="1"/>
    </xf>
    <xf numFmtId="0" fontId="29" fillId="11" borderId="15" xfId="0" applyFont="1" applyFill="1" applyBorder="1" applyAlignment="1">
      <alignment horizontal="center" vertical="center" wrapText="1"/>
    </xf>
    <xf numFmtId="1" fontId="16" fillId="18" borderId="5" xfId="0" applyNumberFormat="1" applyFont="1" applyFill="1" applyBorder="1" applyAlignment="1">
      <alignment horizontal="center" vertical="center" wrapText="1"/>
    </xf>
    <xf numFmtId="1" fontId="16" fillId="18" borderId="13" xfId="0" applyNumberFormat="1" applyFont="1" applyFill="1" applyBorder="1" applyAlignment="1">
      <alignment horizontal="center" vertical="center" wrapText="1"/>
    </xf>
    <xf numFmtId="1" fontId="16" fillId="18" borderId="15" xfId="0" applyNumberFormat="1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28" fillId="9" borderId="13" xfId="0" applyFont="1" applyFill="1" applyBorder="1" applyAlignment="1">
      <alignment horizontal="center" vertical="center" wrapText="1"/>
    </xf>
    <xf numFmtId="1" fontId="16" fillId="9" borderId="5" xfId="0" applyNumberFormat="1" applyFont="1" applyFill="1" applyBorder="1" applyAlignment="1">
      <alignment horizontal="center" vertical="center" wrapText="1"/>
    </xf>
    <xf numFmtId="1" fontId="16" fillId="9" borderId="13" xfId="0" applyNumberFormat="1" applyFont="1" applyFill="1" applyBorder="1" applyAlignment="1">
      <alignment horizontal="center" vertical="center" wrapText="1"/>
    </xf>
    <xf numFmtId="1" fontId="16" fillId="18" borderId="6" xfId="0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3" fillId="18" borderId="5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18" borderId="6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18" borderId="17" xfId="0" applyFont="1" applyFill="1" applyBorder="1" applyAlignment="1">
      <alignment horizontal="center" vertical="center" wrapText="1"/>
    </xf>
    <xf numFmtId="0" fontId="23" fillId="18" borderId="15" xfId="0" applyFont="1" applyFill="1" applyBorder="1" applyAlignment="1">
      <alignment horizontal="center" vertical="center" wrapText="1"/>
    </xf>
    <xf numFmtId="0" fontId="23" fillId="11" borderId="15" xfId="0" applyFont="1" applyFill="1" applyBorder="1" applyAlignment="1">
      <alignment horizontal="center" vertical="center" wrapText="1"/>
    </xf>
    <xf numFmtId="0" fontId="29" fillId="18" borderId="5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 wrapText="1"/>
    </xf>
    <xf numFmtId="0" fontId="29" fillId="18" borderId="6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8" fillId="14" borderId="5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6" fillId="14" borderId="17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29" fillId="14" borderId="17" xfId="0" applyFont="1" applyFill="1" applyBorder="1" applyAlignment="1">
      <alignment horizontal="center" vertical="center" wrapText="1"/>
    </xf>
    <xf numFmtId="0" fontId="29" fillId="14" borderId="13" xfId="0" applyFont="1" applyFill="1" applyBorder="1" applyAlignment="1">
      <alignment horizontal="center" vertical="center" wrapText="1"/>
    </xf>
    <xf numFmtId="0" fontId="29" fillId="14" borderId="15" xfId="0" applyFont="1" applyFill="1" applyBorder="1" applyAlignment="1">
      <alignment horizontal="center" vertical="center" wrapText="1"/>
    </xf>
    <xf numFmtId="1" fontId="16" fillId="14" borderId="17" xfId="0" applyNumberFormat="1" applyFont="1" applyFill="1" applyBorder="1" applyAlignment="1">
      <alignment horizontal="center" vertical="center" wrapText="1"/>
    </xf>
    <xf numFmtId="1" fontId="16" fillId="14" borderId="13" xfId="0" applyNumberFormat="1" applyFont="1" applyFill="1" applyBorder="1" applyAlignment="1">
      <alignment horizontal="center" vertical="center" wrapText="1"/>
    </xf>
    <xf numFmtId="1" fontId="16" fillId="14" borderId="15" xfId="0" applyNumberFormat="1" applyFont="1" applyFill="1" applyBorder="1" applyAlignment="1">
      <alignment horizontal="center" vertical="center" wrapText="1"/>
    </xf>
    <xf numFmtId="0" fontId="23" fillId="14" borderId="17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0" fontId="23" fillId="14" borderId="6" xfId="0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horizontal="center" vertical="center" wrapText="1"/>
    </xf>
    <xf numFmtId="1" fontId="16" fillId="9" borderId="6" xfId="0" applyNumberFormat="1" applyFont="1" applyFill="1" applyBorder="1" applyAlignment="1">
      <alignment horizontal="center" vertical="center" wrapText="1"/>
    </xf>
    <xf numFmtId="1" fontId="16" fillId="11" borderId="5" xfId="0" applyNumberFormat="1" applyFont="1" applyFill="1" applyBorder="1" applyAlignment="1">
      <alignment horizontal="center" vertical="center" wrapText="1"/>
    </xf>
    <xf numFmtId="1" fontId="16" fillId="11" borderId="13" xfId="0" applyNumberFormat="1" applyFont="1" applyFill="1" applyBorder="1" applyAlignment="1">
      <alignment horizontal="center" vertical="center" wrapText="1"/>
    </xf>
    <xf numFmtId="1" fontId="16" fillId="11" borderId="15" xfId="0" applyNumberFormat="1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1" fontId="16" fillId="12" borderId="5" xfId="0" applyNumberFormat="1" applyFont="1" applyFill="1" applyBorder="1" applyAlignment="1">
      <alignment horizontal="center" vertical="center" wrapText="1"/>
    </xf>
    <xf numFmtId="1" fontId="16" fillId="12" borderId="6" xfId="0" applyNumberFormat="1" applyFont="1" applyFill="1" applyBorder="1" applyAlignment="1">
      <alignment horizontal="center" vertical="center" wrapText="1"/>
    </xf>
    <xf numFmtId="0" fontId="16" fillId="18" borderId="5" xfId="0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 vertical="center" wrapText="1"/>
    </xf>
    <xf numFmtId="0" fontId="16" fillId="18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1" fontId="16" fillId="11" borderId="6" xfId="0" applyNumberFormat="1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16" fillId="14" borderId="15" xfId="0" applyFont="1" applyFill="1" applyBorder="1" applyAlignment="1">
      <alignment horizontal="center" vertical="center" wrapText="1"/>
    </xf>
    <xf numFmtId="1" fontId="16" fillId="14" borderId="5" xfId="0" applyNumberFormat="1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1" fontId="16" fillId="9" borderId="15" xfId="0" applyNumberFormat="1" applyFont="1" applyFill="1" applyBorder="1" applyAlignment="1">
      <alignment horizontal="center" vertical="center" wrapText="1"/>
    </xf>
    <xf numFmtId="1" fontId="23" fillId="11" borderId="17" xfId="0" applyNumberFormat="1" applyFont="1" applyFill="1" applyBorder="1" applyAlignment="1">
      <alignment horizontal="center" vertical="center" wrapText="1"/>
    </xf>
    <xf numFmtId="1" fontId="23" fillId="11" borderId="13" xfId="0" applyNumberFormat="1" applyFont="1" applyFill="1" applyBorder="1" applyAlignment="1">
      <alignment horizontal="center" vertical="center" wrapText="1"/>
    </xf>
    <xf numFmtId="1" fontId="23" fillId="11" borderId="15" xfId="0" applyNumberFormat="1" applyFont="1" applyFill="1" applyBorder="1" applyAlignment="1">
      <alignment horizontal="center" vertical="center" wrapText="1"/>
    </xf>
    <xf numFmtId="1" fontId="23" fillId="18" borderId="5" xfId="0" applyNumberFormat="1" applyFont="1" applyFill="1" applyBorder="1" applyAlignment="1">
      <alignment horizontal="center" vertical="center" wrapText="1"/>
    </xf>
    <xf numFmtId="1" fontId="23" fillId="18" borderId="13" xfId="0" applyNumberFormat="1" applyFont="1" applyFill="1" applyBorder="1" applyAlignment="1">
      <alignment horizontal="center" vertical="center" wrapText="1"/>
    </xf>
    <xf numFmtId="1" fontId="23" fillId="18" borderId="6" xfId="0" applyNumberFormat="1" applyFont="1" applyFill="1" applyBorder="1" applyAlignment="1">
      <alignment horizontal="center" vertical="center" wrapText="1"/>
    </xf>
    <xf numFmtId="0" fontId="27" fillId="19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9" fillId="6" borderId="4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29" fillId="11" borderId="5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1" fontId="16" fillId="9" borderId="17" xfId="0" applyNumberFormat="1" applyFont="1" applyFill="1" applyBorder="1" applyAlignment="1">
      <alignment horizontal="center" vertical="center" wrapText="1"/>
    </xf>
    <xf numFmtId="1" fontId="16" fillId="15" borderId="17" xfId="0" applyNumberFormat="1" applyFont="1" applyFill="1" applyBorder="1" applyAlignment="1">
      <alignment horizontal="center" vertical="center" wrapText="1"/>
    </xf>
    <xf numFmtId="1" fontId="16" fillId="15" borderId="13" xfId="0" applyNumberFormat="1" applyFont="1" applyFill="1" applyBorder="1" applyAlignment="1">
      <alignment horizontal="center" vertical="center" wrapText="1"/>
    </xf>
    <xf numFmtId="1" fontId="16" fillId="15" borderId="15" xfId="0" applyNumberFormat="1" applyFont="1" applyFill="1" applyBorder="1" applyAlignment="1">
      <alignment horizontal="center" vertical="center" wrapText="1"/>
    </xf>
    <xf numFmtId="0" fontId="16" fillId="18" borderId="17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15" borderId="13" xfId="0" applyFont="1" applyFill="1" applyBorder="1" applyAlignment="1">
      <alignment horizontal="center" vertical="center" wrapText="1"/>
    </xf>
    <xf numFmtId="0" fontId="23" fillId="15" borderId="15" xfId="0" applyFont="1" applyFill="1" applyBorder="1" applyAlignment="1">
      <alignment horizontal="center" vertical="center" wrapText="1"/>
    </xf>
    <xf numFmtId="0" fontId="29" fillId="9" borderId="17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1" fontId="29" fillId="9" borderId="17" xfId="0" applyNumberFormat="1" applyFont="1" applyFill="1" applyBorder="1" applyAlignment="1">
      <alignment horizontal="center" vertical="center" wrapText="1"/>
    </xf>
    <xf numFmtId="1" fontId="29" fillId="9" borderId="13" xfId="0" applyNumberFormat="1" applyFont="1" applyFill="1" applyBorder="1" applyAlignment="1">
      <alignment horizontal="center" vertical="center" wrapText="1"/>
    </xf>
    <xf numFmtId="1" fontId="29" fillId="9" borderId="15" xfId="0" applyNumberFormat="1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1" fontId="16" fillId="15" borderId="5" xfId="0" applyNumberFormat="1" applyFont="1" applyFill="1" applyBorder="1" applyAlignment="1">
      <alignment horizontal="center" vertical="center" wrapText="1"/>
    </xf>
    <xf numFmtId="0" fontId="16" fillId="15" borderId="5" xfId="0" applyFont="1" applyFill="1" applyBorder="1" applyAlignment="1">
      <alignment horizontal="center" vertical="center" wrapText="1"/>
    </xf>
    <xf numFmtId="0" fontId="16" fillId="15" borderId="13" xfId="0" applyFont="1" applyFill="1" applyBorder="1" applyAlignment="1">
      <alignment horizontal="center" vertical="center" wrapText="1"/>
    </xf>
    <xf numFmtId="0" fontId="16" fillId="15" borderId="15" xfId="0" applyFont="1" applyFill="1" applyBorder="1" applyAlignment="1">
      <alignment horizontal="center" vertical="center" wrapText="1"/>
    </xf>
    <xf numFmtId="0" fontId="16" fillId="15" borderId="17" xfId="0" applyFont="1" applyFill="1" applyBorder="1" applyAlignment="1">
      <alignment horizontal="center" vertical="center" wrapText="1"/>
    </xf>
    <xf numFmtId="1" fontId="29" fillId="18" borderId="17" xfId="0" applyNumberFormat="1" applyFont="1" applyFill="1" applyBorder="1" applyAlignment="1">
      <alignment horizontal="center" vertical="center" wrapText="1"/>
    </xf>
    <xf numFmtId="1" fontId="29" fillId="18" borderId="13" xfId="0" applyNumberFormat="1" applyFont="1" applyFill="1" applyBorder="1" applyAlignment="1">
      <alignment horizontal="center" vertical="center" wrapText="1"/>
    </xf>
    <xf numFmtId="1" fontId="29" fillId="18" borderId="15" xfId="0" applyNumberFormat="1" applyFont="1" applyFill="1" applyBorder="1" applyAlignment="1">
      <alignment horizontal="center" vertical="center" wrapText="1"/>
    </xf>
    <xf numFmtId="0" fontId="29" fillId="18" borderId="17" xfId="0" applyFont="1" applyFill="1" applyBorder="1" applyAlignment="1">
      <alignment horizontal="center" vertical="center" wrapText="1"/>
    </xf>
    <xf numFmtId="0" fontId="29" fillId="18" borderId="15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1" fontId="0" fillId="14" borderId="5" xfId="0" applyNumberFormat="1" applyFill="1" applyBorder="1" applyAlignment="1">
      <alignment horizontal="center" vertical="center" wrapText="1"/>
    </xf>
    <xf numFmtId="1" fontId="0" fillId="14" borderId="13" xfId="0" applyNumberFormat="1" applyFill="1" applyBorder="1" applyAlignment="1">
      <alignment horizontal="center" vertical="center" wrapText="1"/>
    </xf>
    <xf numFmtId="1" fontId="0" fillId="14" borderId="15" xfId="0" applyNumberFormat="1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18" borderId="6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1" fontId="0" fillId="9" borderId="5" xfId="0" applyNumberFormat="1" applyFill="1" applyBorder="1" applyAlignment="1">
      <alignment horizontal="center" vertical="center" wrapText="1"/>
    </xf>
    <xf numFmtId="1" fontId="0" fillId="9" borderId="13" xfId="0" applyNumberFormat="1" applyFill="1" applyBorder="1" applyAlignment="1">
      <alignment horizontal="center" vertical="center" wrapText="1"/>
    </xf>
    <xf numFmtId="1" fontId="0" fillId="9" borderId="15" xfId="0" applyNumberFormat="1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1" fontId="0" fillId="17" borderId="5" xfId="0" applyNumberFormat="1" applyFill="1" applyBorder="1" applyAlignment="1">
      <alignment horizontal="center" vertical="center" wrapText="1"/>
    </xf>
    <xf numFmtId="1" fontId="0" fillId="17" borderId="13" xfId="0" applyNumberFormat="1" applyFill="1" applyBorder="1" applyAlignment="1">
      <alignment horizontal="center" vertical="center" wrapText="1"/>
    </xf>
    <xf numFmtId="1" fontId="0" fillId="17" borderId="6" xfId="0" applyNumberFormat="1" applyFill="1" applyBorder="1" applyAlignment="1">
      <alignment horizontal="center" vertical="center" wrapText="1"/>
    </xf>
    <xf numFmtId="0" fontId="0" fillId="27" borderId="5" xfId="0" applyFill="1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 wrapText="1"/>
    </xf>
    <xf numFmtId="0" fontId="0" fillId="27" borderId="6" xfId="0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3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9" fillId="12" borderId="33" xfId="0" applyFont="1" applyFill="1" applyBorder="1" applyAlignment="1">
      <alignment horizontal="center" vertical="center" wrapText="1"/>
    </xf>
    <xf numFmtId="0" fontId="19" fillId="12" borderId="37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9" fillId="12" borderId="34" xfId="0" applyFont="1" applyFill="1" applyBorder="1" applyAlignment="1">
      <alignment horizontal="center" vertical="center" wrapText="1"/>
    </xf>
    <xf numFmtId="0" fontId="19" fillId="12" borderId="38" xfId="0" applyFont="1" applyFill="1" applyBorder="1" applyAlignment="1">
      <alignment horizontal="center" vertical="center" wrapText="1"/>
    </xf>
    <xf numFmtId="0" fontId="2" fillId="23" borderId="30" xfId="0" applyFont="1" applyFill="1" applyBorder="1" applyAlignment="1">
      <alignment horizontal="center" vertical="center" wrapText="1"/>
    </xf>
    <xf numFmtId="0" fontId="2" fillId="23" borderId="31" xfId="0" applyFont="1" applyFill="1" applyBorder="1" applyAlignment="1">
      <alignment horizontal="center" vertical="center" wrapText="1"/>
    </xf>
    <xf numFmtId="1" fontId="20" fillId="12" borderId="33" xfId="0" applyNumberFormat="1" applyFont="1" applyFill="1" applyBorder="1" applyAlignment="1">
      <alignment horizontal="center" vertical="center" wrapText="1"/>
    </xf>
    <xf numFmtId="1" fontId="20" fillId="12" borderId="37" xfId="0" applyNumberFormat="1" applyFont="1" applyFill="1" applyBorder="1" applyAlignment="1">
      <alignment horizontal="center" vertical="center" wrapText="1"/>
    </xf>
    <xf numFmtId="1" fontId="20" fillId="12" borderId="5" xfId="0" applyNumberFormat="1" applyFont="1" applyFill="1" applyBorder="1" applyAlignment="1">
      <alignment horizontal="center" vertical="center" wrapText="1"/>
    </xf>
    <xf numFmtId="1" fontId="20" fillId="12" borderId="6" xfId="0" applyNumberFormat="1" applyFont="1" applyFill="1" applyBorder="1" applyAlignment="1">
      <alignment horizontal="center" vertical="center" wrapText="1"/>
    </xf>
    <xf numFmtId="1" fontId="20" fillId="12" borderId="34" xfId="0" applyNumberFormat="1" applyFont="1" applyFill="1" applyBorder="1" applyAlignment="1">
      <alignment horizontal="center" vertical="center" wrapText="1"/>
    </xf>
    <xf numFmtId="1" fontId="20" fillId="12" borderId="38" xfId="0" applyNumberFormat="1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21" borderId="31" xfId="0" applyFont="1" applyFill="1" applyBorder="1" applyAlignment="1">
      <alignment horizontal="center" vertical="center" wrapText="1"/>
    </xf>
    <xf numFmtId="0" fontId="9" fillId="18" borderId="33" xfId="0" applyFont="1" applyFill="1" applyBorder="1" applyAlignment="1">
      <alignment horizontal="center" vertical="center" wrapText="1"/>
    </xf>
    <xf numFmtId="0" fontId="9" fillId="18" borderId="42" xfId="0" applyFont="1" applyFill="1" applyBorder="1" applyAlignment="1">
      <alignment horizontal="center" vertical="center" wrapText="1"/>
    </xf>
    <xf numFmtId="0" fontId="9" fillId="18" borderId="43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 wrapText="1"/>
    </xf>
    <xf numFmtId="1" fontId="13" fillId="18" borderId="5" xfId="0" applyNumberFormat="1" applyFont="1" applyFill="1" applyBorder="1" applyAlignment="1">
      <alignment horizontal="center" vertical="center" wrapText="1"/>
    </xf>
    <xf numFmtId="1" fontId="13" fillId="18" borderId="13" xfId="0" applyNumberFormat="1" applyFont="1" applyFill="1" applyBorder="1" applyAlignment="1">
      <alignment horizontal="center" vertical="center" wrapText="1"/>
    </xf>
    <xf numFmtId="1" fontId="13" fillId="18" borderId="15" xfId="0" applyNumberFormat="1" applyFont="1" applyFill="1" applyBorder="1" applyAlignment="1">
      <alignment horizontal="center" vertical="center" wrapText="1"/>
    </xf>
    <xf numFmtId="1" fontId="13" fillId="11" borderId="5" xfId="0" applyNumberFormat="1" applyFont="1" applyFill="1" applyBorder="1" applyAlignment="1">
      <alignment horizontal="center" vertical="center" wrapText="1"/>
    </xf>
    <xf numFmtId="1" fontId="13" fillId="11" borderId="13" xfId="0" applyNumberFormat="1" applyFont="1" applyFill="1" applyBorder="1" applyAlignment="1">
      <alignment horizontal="center" vertical="center" wrapText="1"/>
    </xf>
    <xf numFmtId="1" fontId="13" fillId="11" borderId="15" xfId="0" applyNumberFormat="1" applyFont="1" applyFill="1" applyBorder="1" applyAlignment="1">
      <alignment horizontal="center" vertical="center" wrapText="1"/>
    </xf>
    <xf numFmtId="1" fontId="0" fillId="18" borderId="5" xfId="0" applyNumberFormat="1" applyFill="1" applyBorder="1" applyAlignment="1">
      <alignment horizontal="center" vertical="center" wrapText="1"/>
    </xf>
    <xf numFmtId="1" fontId="0" fillId="18" borderId="13" xfId="0" applyNumberFormat="1" applyFill="1" applyBorder="1" applyAlignment="1">
      <alignment horizontal="center" vertical="center" wrapText="1"/>
    </xf>
    <xf numFmtId="1" fontId="0" fillId="18" borderId="15" xfId="0" applyNumberForma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0" fillId="12" borderId="33" xfId="0" applyFont="1" applyFill="1" applyBorder="1" applyAlignment="1">
      <alignment horizontal="center" vertical="center" wrapText="1"/>
    </xf>
    <xf numFmtId="0" fontId="20" fillId="12" borderId="37" xfId="0" applyFont="1" applyFill="1" applyBorder="1" applyAlignment="1">
      <alignment horizontal="center" vertical="center" wrapText="1"/>
    </xf>
    <xf numFmtId="0" fontId="20" fillId="12" borderId="34" xfId="0" applyFont="1" applyFill="1" applyBorder="1" applyAlignment="1">
      <alignment horizontal="center" vertical="center" wrapText="1"/>
    </xf>
    <xf numFmtId="0" fontId="20" fillId="1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0" fillId="18" borderId="33" xfId="0" applyFill="1" applyBorder="1" applyAlignment="1">
      <alignment horizontal="center" vertical="center" wrapText="1"/>
    </xf>
    <xf numFmtId="0" fontId="0" fillId="18" borderId="42" xfId="0" applyFill="1" applyBorder="1" applyAlignment="1">
      <alignment horizontal="center" vertical="center" wrapText="1"/>
    </xf>
    <xf numFmtId="0" fontId="0" fillId="18" borderId="43" xfId="0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 wrapText="1"/>
    </xf>
    <xf numFmtId="0" fontId="0" fillId="18" borderId="40" xfId="0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0" fillId="15" borderId="1" xfId="0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1" fontId="20" fillId="12" borderId="7" xfId="0" applyNumberFormat="1" applyFont="1" applyFill="1" applyBorder="1" applyAlignment="1">
      <alignment horizontal="center" vertical="center" wrapText="1"/>
    </xf>
    <xf numFmtId="1" fontId="20" fillId="12" borderId="9" xfId="0" applyNumberFormat="1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1" fontId="13" fillId="11" borderId="1" xfId="0" applyNumberFormat="1" applyFont="1" applyFill="1" applyBorder="1" applyAlignment="1">
      <alignment horizontal="center" vertical="center" wrapText="1"/>
    </xf>
    <xf numFmtId="1" fontId="13" fillId="11" borderId="16" xfId="0" applyNumberFormat="1" applyFont="1" applyFill="1" applyBorder="1" applyAlignment="1">
      <alignment horizontal="center" vertical="center" wrapText="1"/>
    </xf>
    <xf numFmtId="0" fontId="12" fillId="23" borderId="25" xfId="0" applyFont="1" applyFill="1" applyBorder="1" applyAlignment="1">
      <alignment horizontal="center" vertical="center" wrapText="1"/>
    </xf>
    <xf numFmtId="0" fontId="12" fillId="23" borderId="28" xfId="0" applyFont="1" applyFill="1" applyBorder="1" applyAlignment="1">
      <alignment horizontal="center" vertical="center" wrapText="1"/>
    </xf>
    <xf numFmtId="0" fontId="12" fillId="23" borderId="2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0" fillId="18" borderId="7" xfId="0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23" fillId="18" borderId="8" xfId="0" applyFont="1" applyFill="1" applyBorder="1" applyAlignment="1">
      <alignment horizontal="center" vertical="center" wrapText="1"/>
    </xf>
    <xf numFmtId="0" fontId="23" fillId="18" borderId="4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" fillId="23" borderId="26" xfId="0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 vertical="center" wrapText="1"/>
    </xf>
    <xf numFmtId="164" fontId="20" fillId="12" borderId="30" xfId="0" applyNumberFormat="1" applyFont="1" applyFill="1" applyBorder="1" applyAlignment="1">
      <alignment horizontal="center" vertical="center" wrapText="1"/>
    </xf>
    <xf numFmtId="164" fontId="20" fillId="12" borderId="1" xfId="0" applyNumberFormat="1" applyFont="1" applyFill="1" applyBorder="1" applyAlignment="1">
      <alignment horizontal="center" vertical="center" wrapText="1"/>
    </xf>
    <xf numFmtId="0" fontId="18" fillId="18" borderId="5" xfId="0" applyFont="1" applyFill="1" applyBorder="1" applyAlignment="1">
      <alignment horizontal="center" vertical="center" wrapText="1"/>
    </xf>
    <xf numFmtId="0" fontId="18" fillId="18" borderId="13" xfId="0" applyFont="1" applyFill="1" applyBorder="1" applyAlignment="1">
      <alignment horizontal="center" vertical="center" wrapText="1"/>
    </xf>
    <xf numFmtId="0" fontId="18" fillId="18" borderId="15" xfId="0" applyFont="1" applyFill="1" applyBorder="1" applyAlignment="1">
      <alignment horizontal="center" vertical="center" wrapText="1"/>
    </xf>
    <xf numFmtId="1" fontId="0" fillId="9" borderId="6" xfId="0" applyNumberFormat="1" applyFill="1" applyBorder="1" applyAlignment="1">
      <alignment horizontal="center" vertical="center" wrapText="1"/>
    </xf>
    <xf numFmtId="1" fontId="16" fillId="15" borderId="6" xfId="0" applyNumberFormat="1" applyFont="1" applyFill="1" applyBorder="1" applyAlignment="1">
      <alignment horizontal="center" vertical="center" wrapText="1"/>
    </xf>
    <xf numFmtId="0" fontId="23" fillId="15" borderId="5" xfId="0" applyFont="1" applyFill="1" applyBorder="1" applyAlignment="1">
      <alignment horizontal="center" vertical="center" wrapText="1"/>
    </xf>
    <xf numFmtId="0" fontId="23" fillId="15" borderId="6" xfId="0" applyFont="1" applyFill="1" applyBorder="1" applyAlignment="1">
      <alignment horizontal="center" vertical="center" wrapText="1"/>
    </xf>
    <xf numFmtId="1" fontId="0" fillId="14" borderId="6" xfId="0" applyNumberFormat="1" applyFill="1" applyBorder="1" applyAlignment="1">
      <alignment horizontal="center" vertical="center" wrapText="1"/>
    </xf>
    <xf numFmtId="0" fontId="23" fillId="14" borderId="5" xfId="0" applyFont="1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1" fontId="0" fillId="15" borderId="5" xfId="0" applyNumberFormat="1" applyFill="1" applyBorder="1" applyAlignment="1">
      <alignment horizontal="center" vertical="center" wrapText="1"/>
    </xf>
    <xf numFmtId="1" fontId="0" fillId="15" borderId="13" xfId="0" applyNumberFormat="1" applyFill="1" applyBorder="1" applyAlignment="1">
      <alignment horizontal="center" vertical="center" wrapText="1"/>
    </xf>
    <xf numFmtId="1" fontId="0" fillId="15" borderId="15" xfId="0" applyNumberFormat="1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1" fontId="16" fillId="14" borderId="6" xfId="0" applyNumberFormat="1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" fontId="13" fillId="18" borderId="1" xfId="0" applyNumberFormat="1" applyFont="1" applyFill="1" applyBorder="1" applyAlignment="1">
      <alignment horizontal="center" vertical="center" wrapText="1"/>
    </xf>
    <xf numFmtId="1" fontId="13" fillId="18" borderId="16" xfId="0" applyNumberFormat="1" applyFont="1" applyFill="1" applyBorder="1" applyAlignment="1">
      <alignment horizontal="center" vertical="center" wrapText="1"/>
    </xf>
    <xf numFmtId="1" fontId="0" fillId="11" borderId="5" xfId="0" applyNumberFormat="1" applyFill="1" applyBorder="1" applyAlignment="1">
      <alignment horizontal="center" vertical="center" wrapText="1"/>
    </xf>
    <xf numFmtId="1" fontId="0" fillId="11" borderId="13" xfId="0" applyNumberFormat="1" applyFill="1" applyBorder="1" applyAlignment="1">
      <alignment horizontal="center" vertical="center" wrapText="1"/>
    </xf>
    <xf numFmtId="1" fontId="0" fillId="11" borderId="15" xfId="0" applyNumberForma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164" fontId="20" fillId="12" borderId="31" xfId="0" applyNumberFormat="1" applyFont="1" applyFill="1" applyBorder="1" applyAlignment="1">
      <alignment horizontal="center" vertical="center" wrapText="1"/>
    </xf>
    <xf numFmtId="0" fontId="0" fillId="26" borderId="5" xfId="0" applyFill="1" applyBorder="1" applyAlignment="1">
      <alignment horizontal="center" vertical="center" wrapText="1"/>
    </xf>
    <xf numFmtId="0" fontId="0" fillId="26" borderId="13" xfId="0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vertical="center" wrapText="1"/>
    </xf>
    <xf numFmtId="0" fontId="18" fillId="11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3300"/>
      <color rgb="FFFFCCCC"/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U210"/>
  <sheetViews>
    <sheetView tabSelected="1" topLeftCell="A44" zoomScale="68" zoomScaleNormal="68" workbookViewId="0">
      <selection sqref="A1:AU54"/>
    </sheetView>
  </sheetViews>
  <sheetFormatPr baseColWidth="10" defaultColWidth="11.42578125" defaultRowHeight="15" x14ac:dyDescent="0.25"/>
  <cols>
    <col min="1" max="1" width="56.28515625" style="22" customWidth="1"/>
    <col min="2" max="2" width="17.140625" style="23" customWidth="1"/>
    <col min="3" max="3" width="16.140625" style="22" customWidth="1"/>
    <col min="4" max="4" width="14.140625" style="22" customWidth="1"/>
    <col min="5" max="5" width="33" style="22" customWidth="1"/>
    <col min="6" max="9" width="13.28515625" style="22" customWidth="1"/>
    <col min="10" max="15" width="10.140625" style="1" hidden="1" customWidth="1"/>
    <col min="16" max="17" width="9.42578125" style="46" hidden="1" customWidth="1"/>
    <col min="18" max="18" width="10.140625" style="1" hidden="1" customWidth="1"/>
    <col min="19" max="23" width="10.42578125" style="1" hidden="1" customWidth="1"/>
    <col min="24" max="24" width="13" style="46" hidden="1" customWidth="1"/>
    <col min="25" max="25" width="14.140625" style="46" hidden="1" customWidth="1"/>
    <col min="26" max="27" width="9.42578125" style="48" hidden="1" customWidth="1"/>
    <col min="28" max="28" width="7.85546875" style="1" hidden="1" customWidth="1"/>
    <col min="29" max="29" width="9" style="1" hidden="1" customWidth="1"/>
    <col min="30" max="31" width="7.85546875" style="1" hidden="1" customWidth="1"/>
    <col min="32" max="33" width="7.85546875" style="1" customWidth="1"/>
    <col min="34" max="35" width="8.85546875" style="46" customWidth="1"/>
    <col min="36" max="41" width="9" style="1" hidden="1" customWidth="1"/>
    <col min="42" max="43" width="9" style="46" hidden="1" customWidth="1"/>
    <col min="44" max="45" width="9" style="1" customWidth="1"/>
    <col min="46" max="46" width="15.42578125" style="1" customWidth="1"/>
    <col min="47" max="47" width="9" style="1" customWidth="1"/>
    <col min="48" max="16384" width="11.42578125" style="22"/>
  </cols>
  <sheetData>
    <row r="1" spans="1:47" ht="26.25" x14ac:dyDescent="0.25">
      <c r="A1" s="299" t="s">
        <v>132</v>
      </c>
      <c r="B1" s="300"/>
      <c r="C1" s="300"/>
      <c r="D1" s="300"/>
      <c r="E1" s="300"/>
      <c r="F1" s="300"/>
      <c r="G1" s="300"/>
      <c r="H1" s="300"/>
      <c r="I1" s="301"/>
      <c r="J1" s="38"/>
      <c r="K1" s="38"/>
      <c r="L1" s="38"/>
      <c r="M1" s="38"/>
      <c r="N1" s="38"/>
      <c r="O1" s="38"/>
      <c r="P1" s="45"/>
      <c r="Q1" s="45"/>
      <c r="R1" s="38"/>
      <c r="S1" s="38"/>
      <c r="T1" s="38"/>
      <c r="U1" s="38"/>
      <c r="V1" s="38"/>
      <c r="W1" s="38"/>
      <c r="X1" s="45"/>
      <c r="Y1" s="45"/>
      <c r="Z1" s="47"/>
      <c r="AA1" s="47"/>
      <c r="AB1" s="38"/>
      <c r="AC1" s="38"/>
      <c r="AD1" s="38"/>
      <c r="AE1" s="38"/>
      <c r="AF1" s="38"/>
      <c r="AG1" s="38"/>
      <c r="AH1" s="45"/>
      <c r="AI1" s="45"/>
      <c r="AJ1" s="38"/>
      <c r="AK1" s="38"/>
      <c r="AL1" s="38"/>
      <c r="AM1" s="38"/>
      <c r="AN1" s="38"/>
      <c r="AO1" s="38"/>
      <c r="AP1" s="45"/>
      <c r="AQ1" s="45"/>
      <c r="AR1" s="38"/>
      <c r="AS1" s="38"/>
      <c r="AT1" s="38"/>
      <c r="AU1" s="38"/>
    </row>
    <row r="2" spans="1:47" ht="26.25" x14ac:dyDescent="0.25">
      <c r="A2" s="12" t="s">
        <v>45</v>
      </c>
      <c r="B2" s="299" t="s">
        <v>21</v>
      </c>
      <c r="C2" s="300"/>
      <c r="D2" s="300"/>
      <c r="E2" s="300"/>
      <c r="F2" s="300"/>
      <c r="G2" s="300"/>
      <c r="H2" s="300"/>
      <c r="I2" s="301"/>
      <c r="J2" s="38"/>
      <c r="K2" s="38"/>
      <c r="L2" s="38"/>
      <c r="M2" s="38"/>
      <c r="N2" s="38"/>
      <c r="O2" s="38"/>
      <c r="P2" s="45"/>
      <c r="Q2" s="45"/>
      <c r="R2" s="38"/>
      <c r="S2" s="38"/>
      <c r="T2" s="38"/>
      <c r="U2" s="38"/>
      <c r="V2" s="38"/>
      <c r="W2" s="38"/>
      <c r="X2" s="45"/>
      <c r="Y2" s="45"/>
      <c r="Z2" s="47"/>
      <c r="AA2" s="47"/>
      <c r="AB2" s="38"/>
      <c r="AC2" s="38"/>
      <c r="AD2" s="38"/>
      <c r="AE2" s="38"/>
      <c r="AF2" s="38"/>
      <c r="AG2" s="38"/>
      <c r="AH2" s="45"/>
      <c r="AI2" s="45"/>
      <c r="AJ2" s="38"/>
      <c r="AK2" s="38"/>
      <c r="AL2" s="38"/>
      <c r="AM2" s="38"/>
      <c r="AN2" s="38"/>
      <c r="AO2" s="38"/>
      <c r="AP2" s="45"/>
      <c r="AQ2" s="45"/>
      <c r="AR2" s="38"/>
      <c r="AS2" s="38"/>
      <c r="AT2" s="38"/>
      <c r="AU2" s="38"/>
    </row>
    <row r="3" spans="1:47" ht="29.25" hidden="1" customHeight="1" x14ac:dyDescent="0.25">
      <c r="A3" s="12" t="s">
        <v>22</v>
      </c>
      <c r="B3" s="323" t="s">
        <v>23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</row>
    <row r="4" spans="1:47" ht="34.5" hidden="1" customHeight="1" x14ac:dyDescent="0.25">
      <c r="A4" s="12" t="s">
        <v>24</v>
      </c>
      <c r="B4" s="323" t="s">
        <v>25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</row>
    <row r="5" spans="1:47" ht="34.5" hidden="1" customHeight="1" x14ac:dyDescent="0.25">
      <c r="A5" s="12" t="s">
        <v>26</v>
      </c>
      <c r="B5" s="340" t="s">
        <v>27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2"/>
    </row>
    <row r="6" spans="1:47" ht="34.5" hidden="1" customHeight="1" x14ac:dyDescent="0.25">
      <c r="A6" s="12" t="s">
        <v>28</v>
      </c>
      <c r="B6" s="340" t="s">
        <v>29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2"/>
    </row>
    <row r="7" spans="1:47" ht="34.5" hidden="1" customHeight="1" x14ac:dyDescent="0.25">
      <c r="A7" s="12" t="s">
        <v>30</v>
      </c>
      <c r="B7" s="337" t="s">
        <v>31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9"/>
    </row>
    <row r="8" spans="1:47" ht="40.5" hidden="1" customHeight="1" x14ac:dyDescent="0.25">
      <c r="A8" s="12" t="s">
        <v>32</v>
      </c>
      <c r="B8" s="334" t="s">
        <v>33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6"/>
    </row>
    <row r="9" spans="1:47" ht="49.5" hidden="1" customHeight="1" x14ac:dyDescent="0.25">
      <c r="A9" s="306" t="s">
        <v>34</v>
      </c>
      <c r="B9" s="308" t="s">
        <v>35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10"/>
    </row>
    <row r="10" spans="1:47" ht="33.75" hidden="1" customHeight="1" x14ac:dyDescent="0.25">
      <c r="A10" s="306"/>
      <c r="B10" s="331" t="s">
        <v>36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</row>
    <row r="11" spans="1:47" ht="46.5" hidden="1" customHeight="1" x14ac:dyDescent="0.25">
      <c r="A11" s="12" t="s">
        <v>37</v>
      </c>
      <c r="B11" s="303" t="s">
        <v>38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</row>
    <row r="12" spans="1:47" ht="45" hidden="1" customHeight="1" x14ac:dyDescent="0.25">
      <c r="A12" s="12" t="s">
        <v>39</v>
      </c>
      <c r="B12" s="303" t="s">
        <v>40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</row>
    <row r="13" spans="1:47" ht="41.25" customHeight="1" x14ac:dyDescent="0.25">
      <c r="A13" s="12" t="s">
        <v>41</v>
      </c>
      <c r="B13" s="307" t="s">
        <v>42</v>
      </c>
      <c r="C13" s="307"/>
      <c r="D13" s="307"/>
      <c r="E13" s="307"/>
      <c r="F13" s="307"/>
      <c r="G13" s="307"/>
      <c r="H13" s="307"/>
      <c r="I13" s="307"/>
      <c r="J13" s="322" t="s">
        <v>66</v>
      </c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</row>
    <row r="14" spans="1:47" ht="41.25" customHeight="1" x14ac:dyDescent="0.25">
      <c r="A14" s="12" t="s">
        <v>43</v>
      </c>
      <c r="B14" s="307" t="s">
        <v>44</v>
      </c>
      <c r="C14" s="307"/>
      <c r="D14" s="307"/>
      <c r="E14" s="307"/>
      <c r="F14" s="307"/>
      <c r="G14" s="307"/>
      <c r="H14" s="307"/>
      <c r="I14" s="307"/>
      <c r="J14" s="304" t="s">
        <v>48</v>
      </c>
      <c r="K14" s="304"/>
      <c r="L14" s="305" t="s">
        <v>50</v>
      </c>
      <c r="M14" s="305"/>
      <c r="N14" s="348" t="s">
        <v>51</v>
      </c>
      <c r="O14" s="349"/>
      <c r="P14" s="332" t="s">
        <v>68</v>
      </c>
      <c r="Q14" s="332"/>
      <c r="R14" s="305" t="s">
        <v>52</v>
      </c>
      <c r="S14" s="305"/>
      <c r="T14" s="304" t="s">
        <v>53</v>
      </c>
      <c r="U14" s="304"/>
      <c r="V14" s="305" t="s">
        <v>54</v>
      </c>
      <c r="W14" s="305"/>
      <c r="X14" s="332" t="s">
        <v>69</v>
      </c>
      <c r="Y14" s="332"/>
      <c r="Z14" s="343" t="s">
        <v>71</v>
      </c>
      <c r="AA14" s="343"/>
      <c r="AB14" s="344" t="s">
        <v>55</v>
      </c>
      <c r="AC14" s="344"/>
      <c r="AD14" s="345" t="s">
        <v>56</v>
      </c>
      <c r="AE14" s="345"/>
      <c r="AF14" s="344" t="s">
        <v>57</v>
      </c>
      <c r="AG14" s="344"/>
      <c r="AH14" s="346" t="s">
        <v>70</v>
      </c>
      <c r="AI14" s="346"/>
      <c r="AJ14" s="345" t="s">
        <v>58</v>
      </c>
      <c r="AK14" s="345"/>
      <c r="AL14" s="344" t="s">
        <v>59</v>
      </c>
      <c r="AM14" s="344"/>
      <c r="AN14" s="345" t="s">
        <v>60</v>
      </c>
      <c r="AO14" s="345"/>
      <c r="AP14" s="346" t="s">
        <v>84</v>
      </c>
      <c r="AQ14" s="346"/>
      <c r="AR14" s="347" t="s">
        <v>72</v>
      </c>
      <c r="AS14" s="347"/>
      <c r="AT14" s="352" t="s">
        <v>73</v>
      </c>
      <c r="AU14" s="352"/>
    </row>
    <row r="15" spans="1:47" ht="36" customHeight="1" x14ac:dyDescent="0.25">
      <c r="A15" s="3" t="s">
        <v>0</v>
      </c>
      <c r="B15" s="298" t="s">
        <v>7</v>
      </c>
      <c r="C15" s="298"/>
      <c r="D15" s="298"/>
      <c r="E15" s="298"/>
      <c r="F15" s="298"/>
      <c r="G15" s="298"/>
      <c r="H15" s="298"/>
      <c r="I15" s="298"/>
      <c r="J15" s="304"/>
      <c r="K15" s="304"/>
      <c r="L15" s="305"/>
      <c r="M15" s="305"/>
      <c r="N15" s="350"/>
      <c r="O15" s="351"/>
      <c r="P15" s="332"/>
      <c r="Q15" s="332"/>
      <c r="R15" s="305"/>
      <c r="S15" s="305"/>
      <c r="T15" s="304"/>
      <c r="U15" s="304"/>
      <c r="V15" s="305"/>
      <c r="W15" s="305"/>
      <c r="X15" s="332"/>
      <c r="Y15" s="332"/>
      <c r="Z15" s="343"/>
      <c r="AA15" s="343"/>
      <c r="AB15" s="344"/>
      <c r="AC15" s="344"/>
      <c r="AD15" s="345"/>
      <c r="AE15" s="345"/>
      <c r="AF15" s="344"/>
      <c r="AG15" s="344"/>
      <c r="AH15" s="346"/>
      <c r="AI15" s="346"/>
      <c r="AJ15" s="345"/>
      <c r="AK15" s="345"/>
      <c r="AL15" s="344"/>
      <c r="AM15" s="344"/>
      <c r="AN15" s="345"/>
      <c r="AO15" s="345"/>
      <c r="AP15" s="346"/>
      <c r="AQ15" s="346"/>
      <c r="AR15" s="347"/>
      <c r="AS15" s="347"/>
      <c r="AT15" s="352"/>
      <c r="AU15" s="352"/>
    </row>
    <row r="16" spans="1:47" ht="73.5" customHeight="1" x14ac:dyDescent="0.25">
      <c r="A16" s="6" t="s">
        <v>15</v>
      </c>
      <c r="B16" s="291">
        <f>SUM(B21,B27,B33,B39,B45,B51)</f>
        <v>2021</v>
      </c>
      <c r="C16" s="291"/>
      <c r="D16" s="291"/>
      <c r="E16" s="291"/>
      <c r="F16" s="328" t="s">
        <v>61</v>
      </c>
      <c r="G16" s="329"/>
      <c r="H16" s="329"/>
      <c r="I16" s="330"/>
      <c r="J16" s="31" t="s">
        <v>67</v>
      </c>
      <c r="K16" s="27" t="s">
        <v>49</v>
      </c>
      <c r="L16" s="31" t="s">
        <v>67</v>
      </c>
      <c r="M16" s="27" t="s">
        <v>49</v>
      </c>
      <c r="N16" s="31" t="s">
        <v>67</v>
      </c>
      <c r="O16" s="27" t="s">
        <v>49</v>
      </c>
      <c r="P16" s="39" t="s">
        <v>67</v>
      </c>
      <c r="Q16" s="40" t="s">
        <v>49</v>
      </c>
      <c r="R16" s="31" t="s">
        <v>67</v>
      </c>
      <c r="S16" s="27"/>
      <c r="T16" s="31" t="s">
        <v>67</v>
      </c>
      <c r="U16" s="27" t="s">
        <v>49</v>
      </c>
      <c r="V16" s="31" t="s">
        <v>67</v>
      </c>
      <c r="W16" s="27" t="s">
        <v>49</v>
      </c>
      <c r="X16" s="39" t="s">
        <v>67</v>
      </c>
      <c r="Y16" s="40" t="s">
        <v>49</v>
      </c>
      <c r="Z16" s="41" t="s">
        <v>123</v>
      </c>
      <c r="AA16" s="42" t="s">
        <v>49</v>
      </c>
      <c r="AB16" s="31" t="s">
        <v>67</v>
      </c>
      <c r="AC16" s="27" t="s">
        <v>49</v>
      </c>
      <c r="AD16" s="31" t="s">
        <v>67</v>
      </c>
      <c r="AE16" s="27" t="s">
        <v>49</v>
      </c>
      <c r="AF16" s="31" t="s">
        <v>67</v>
      </c>
      <c r="AG16" s="27" t="s">
        <v>49</v>
      </c>
      <c r="AH16" s="39" t="s">
        <v>67</v>
      </c>
      <c r="AI16" s="40" t="s">
        <v>49</v>
      </c>
      <c r="AJ16" s="31" t="s">
        <v>67</v>
      </c>
      <c r="AK16" s="27" t="s">
        <v>49</v>
      </c>
      <c r="AL16" s="31" t="s">
        <v>67</v>
      </c>
      <c r="AM16" s="27" t="s">
        <v>49</v>
      </c>
      <c r="AN16" s="31" t="s">
        <v>67</v>
      </c>
      <c r="AO16" s="27" t="s">
        <v>49</v>
      </c>
      <c r="AP16" s="39" t="s">
        <v>67</v>
      </c>
      <c r="AQ16" s="40" t="s">
        <v>49</v>
      </c>
      <c r="AR16" s="41" t="s">
        <v>67</v>
      </c>
      <c r="AS16" s="42" t="s">
        <v>49</v>
      </c>
      <c r="AT16" s="90" t="s">
        <v>125</v>
      </c>
      <c r="AU16" s="90" t="s">
        <v>49</v>
      </c>
    </row>
    <row r="17" spans="1:47" ht="30" x14ac:dyDescent="0.25">
      <c r="A17" s="13" t="s">
        <v>1</v>
      </c>
      <c r="B17" s="14" t="s">
        <v>9</v>
      </c>
      <c r="C17" s="13" t="s">
        <v>16</v>
      </c>
      <c r="D17" s="13" t="s">
        <v>5</v>
      </c>
      <c r="E17" s="120" t="s">
        <v>6</v>
      </c>
      <c r="F17" s="15" t="s">
        <v>62</v>
      </c>
      <c r="G17" s="15" t="s">
        <v>63</v>
      </c>
      <c r="H17" s="15" t="s">
        <v>64</v>
      </c>
      <c r="I17" s="15" t="s">
        <v>65</v>
      </c>
      <c r="J17" s="31">
        <f>SUM(J19,J25,J37)</f>
        <v>337</v>
      </c>
      <c r="K17" s="29">
        <f>J17*100/B16</f>
        <v>16.674913409203366</v>
      </c>
      <c r="L17" s="31">
        <f>SUM(L19,L25,L37)</f>
        <v>411</v>
      </c>
      <c r="M17" s="29">
        <f>L17*100/B16</f>
        <v>20.33646709549728</v>
      </c>
      <c r="N17" s="31">
        <f>SUM(N19,N25,N38)</f>
        <v>130</v>
      </c>
      <c r="O17" s="29">
        <f>N17*100/B16</f>
        <v>6.4324591786244429</v>
      </c>
      <c r="P17" s="39">
        <f>SUM(P19,P25,P37,P43,P49)</f>
        <v>2118</v>
      </c>
      <c r="Q17" s="43">
        <f>P17*100/B16</f>
        <v>104.79960415635824</v>
      </c>
      <c r="R17" s="31">
        <f>SUM(R19,R25,R38)</f>
        <v>115</v>
      </c>
      <c r="S17" s="29">
        <f>R17*100/B16</f>
        <v>5.6902523503216234</v>
      </c>
      <c r="T17" s="31">
        <v>76</v>
      </c>
      <c r="U17" s="29">
        <f>T17*100/B16</f>
        <v>3.7605145967342901</v>
      </c>
      <c r="V17" s="31">
        <f>SUM(V19,V25,V38)</f>
        <v>60</v>
      </c>
      <c r="W17" s="29">
        <f>V17*100/B16</f>
        <v>2.9688273132112815</v>
      </c>
      <c r="X17" s="39">
        <f>SUM(X19,X24,X36,X42,X48)</f>
        <v>487</v>
      </c>
      <c r="Y17" s="43">
        <f>X17*100/B16</f>
        <v>24.096981692231569</v>
      </c>
      <c r="Z17" s="41">
        <f>SUM(P17,X17)</f>
        <v>2605</v>
      </c>
      <c r="AA17" s="44">
        <f>Z17*100/B16</f>
        <v>128.89658584858981</v>
      </c>
      <c r="AB17" s="31">
        <f>SUM(AB19,AB25,AB38)</f>
        <v>37</v>
      </c>
      <c r="AC17" s="29">
        <f>AB17*100/B16</f>
        <v>1.8307768431469569</v>
      </c>
      <c r="AD17" s="31">
        <f>SUM(AD19,AD25,AD38)</f>
        <v>74</v>
      </c>
      <c r="AE17" s="29">
        <f>AD17*100/B16</f>
        <v>3.6615536862939138</v>
      </c>
      <c r="AF17" s="31">
        <f>SUM(AF19,AF26,AF38)</f>
        <v>37</v>
      </c>
      <c r="AG17" s="29">
        <f>AF17*100/B16</f>
        <v>1.8307768431469569</v>
      </c>
      <c r="AH17" s="39">
        <f>SUM(AB17,AD17,AF17)</f>
        <v>148</v>
      </c>
      <c r="AI17" s="43">
        <f>AH17*100/B16</f>
        <v>7.3231073725878275</v>
      </c>
      <c r="AJ17" s="31">
        <f>SUM(AJ19,AJ26,AJ38)</f>
        <v>0</v>
      </c>
      <c r="AK17" s="29">
        <f>AJ17*100/B16</f>
        <v>0</v>
      </c>
      <c r="AL17" s="31">
        <f>SUM(AL19,AL26,AL38)</f>
        <v>0</v>
      </c>
      <c r="AM17" s="29">
        <f>AL17*100/B16</f>
        <v>0</v>
      </c>
      <c r="AN17" s="31">
        <f>SUM(AN19,AN26,AN38)</f>
        <v>0</v>
      </c>
      <c r="AO17" s="29">
        <f>AN17*100/B16</f>
        <v>0</v>
      </c>
      <c r="AP17" s="39">
        <f>SUM(AJ17,AL17,AN17)</f>
        <v>0</v>
      </c>
      <c r="AQ17" s="40">
        <f>AP17*100/B16</f>
        <v>0</v>
      </c>
      <c r="AR17" s="41">
        <f>SUM(AH17,AP17)</f>
        <v>148</v>
      </c>
      <c r="AS17" s="44">
        <f>AR17*100/B16</f>
        <v>7.3231073725878275</v>
      </c>
      <c r="AT17" s="91">
        <f>SUM(Z17,AR17)</f>
        <v>2753</v>
      </c>
      <c r="AU17" s="92">
        <f>AT17*100/B16</f>
        <v>136.21969322117764</v>
      </c>
    </row>
    <row r="18" spans="1:47" ht="37.5" customHeight="1" x14ac:dyDescent="0.25">
      <c r="A18" s="4" t="s">
        <v>10</v>
      </c>
      <c r="B18" s="298" t="s">
        <v>143</v>
      </c>
      <c r="C18" s="298"/>
      <c r="D18" s="298"/>
      <c r="E18" s="298"/>
      <c r="F18" s="327" t="s">
        <v>74</v>
      </c>
      <c r="G18" s="327"/>
      <c r="H18" s="327"/>
      <c r="I18" s="327"/>
      <c r="J18" s="30" t="s">
        <v>67</v>
      </c>
      <c r="K18" s="26" t="s">
        <v>49</v>
      </c>
      <c r="L18" s="30" t="s">
        <v>67</v>
      </c>
      <c r="M18" s="26" t="s">
        <v>49</v>
      </c>
      <c r="N18" s="30" t="s">
        <v>67</v>
      </c>
      <c r="O18" s="26" t="s">
        <v>49</v>
      </c>
      <c r="P18" s="24" t="s">
        <v>67</v>
      </c>
      <c r="Q18" s="40" t="s">
        <v>49</v>
      </c>
      <c r="R18" s="30" t="s">
        <v>67</v>
      </c>
      <c r="S18" s="26" t="s">
        <v>49</v>
      </c>
      <c r="T18" s="30" t="s">
        <v>67</v>
      </c>
      <c r="U18" s="26" t="s">
        <v>49</v>
      </c>
      <c r="V18" s="30" t="s">
        <v>67</v>
      </c>
      <c r="W18" s="26" t="s">
        <v>49</v>
      </c>
      <c r="X18" s="39" t="s">
        <v>67</v>
      </c>
      <c r="Y18" s="40" t="s">
        <v>49</v>
      </c>
      <c r="Z18" s="41" t="s">
        <v>67</v>
      </c>
      <c r="AA18" s="42" t="s">
        <v>49</v>
      </c>
      <c r="AB18" s="30" t="s">
        <v>124</v>
      </c>
      <c r="AC18" s="26" t="s">
        <v>49</v>
      </c>
      <c r="AD18" s="30" t="s">
        <v>124</v>
      </c>
      <c r="AE18" s="26" t="s">
        <v>49</v>
      </c>
      <c r="AF18" s="30" t="s">
        <v>124</v>
      </c>
      <c r="AG18" s="26" t="s">
        <v>49</v>
      </c>
      <c r="AH18" s="39" t="s">
        <v>124</v>
      </c>
      <c r="AI18" s="43" t="s">
        <v>49</v>
      </c>
      <c r="AJ18" s="30" t="s">
        <v>67</v>
      </c>
      <c r="AK18" s="26" t="s">
        <v>49</v>
      </c>
      <c r="AL18" s="30" t="s">
        <v>67</v>
      </c>
      <c r="AM18" s="26" t="s">
        <v>49</v>
      </c>
      <c r="AN18" s="30" t="s">
        <v>67</v>
      </c>
      <c r="AO18" s="26" t="s">
        <v>49</v>
      </c>
      <c r="AP18" s="39" t="s">
        <v>67</v>
      </c>
      <c r="AQ18" s="40" t="s">
        <v>49</v>
      </c>
      <c r="AR18" s="41" t="s">
        <v>67</v>
      </c>
      <c r="AS18" s="42" t="s">
        <v>49</v>
      </c>
      <c r="AT18" s="37" t="s">
        <v>67</v>
      </c>
      <c r="AU18" s="25" t="s">
        <v>49</v>
      </c>
    </row>
    <row r="19" spans="1:47" ht="50.25" customHeight="1" x14ac:dyDescent="0.25">
      <c r="A19" s="4" t="s">
        <v>86</v>
      </c>
      <c r="B19" s="324" t="s">
        <v>142</v>
      </c>
      <c r="C19" s="325"/>
      <c r="D19" s="325"/>
      <c r="E19" s="326"/>
      <c r="F19" s="273">
        <f>SUM(F23)</f>
        <v>100</v>
      </c>
      <c r="G19" s="273">
        <f>SUM(G23)</f>
        <v>100</v>
      </c>
      <c r="H19" s="273">
        <f>SUM(H23)</f>
        <v>75</v>
      </c>
      <c r="I19" s="273">
        <f>SUM(I23)</f>
        <v>0</v>
      </c>
      <c r="J19" s="282">
        <f>SUM(J23)</f>
        <v>0</v>
      </c>
      <c r="K19" s="232">
        <f>J19*100/B21</f>
        <v>0</v>
      </c>
      <c r="L19" s="285">
        <f>SUM(L23)</f>
        <v>66</v>
      </c>
      <c r="M19" s="276">
        <f>L19*100/B21</f>
        <v>24</v>
      </c>
      <c r="N19" s="282">
        <f>SUM(N23)</f>
        <v>115</v>
      </c>
      <c r="O19" s="232">
        <f>N19*100/B21</f>
        <v>41.81818181818182</v>
      </c>
      <c r="P19" s="235">
        <f>SUM(J19,L19,N19)</f>
        <v>181</v>
      </c>
      <c r="Q19" s="237">
        <f>P19*100/B21</f>
        <v>65.818181818181813</v>
      </c>
      <c r="R19" s="282">
        <f>SUM(R23)</f>
        <v>115</v>
      </c>
      <c r="S19" s="232">
        <f>R19*100/B21</f>
        <v>41.81818181818182</v>
      </c>
      <c r="T19" s="285">
        <f>SUM(T23)</f>
        <v>60</v>
      </c>
      <c r="U19" s="276">
        <f>T19*100/B21</f>
        <v>21.818181818181817</v>
      </c>
      <c r="V19" s="282">
        <f>SUM(V23)</f>
        <v>60</v>
      </c>
      <c r="W19" s="232">
        <f>V19*100/B21</f>
        <v>21.818181818181817</v>
      </c>
      <c r="X19" s="257">
        <f>SUM(R19,T19,V19)</f>
        <v>235</v>
      </c>
      <c r="Y19" s="237">
        <f>X19*100/B21</f>
        <v>85.454545454545453</v>
      </c>
      <c r="Z19" s="311">
        <f>SUM(P19,X19)</f>
        <v>416</v>
      </c>
      <c r="AA19" s="313">
        <f>Z19*100/B21</f>
        <v>151.27272727272728</v>
      </c>
      <c r="AB19" s="282">
        <f>SUM(AB23)</f>
        <v>37</v>
      </c>
      <c r="AC19" s="232">
        <f>AB19*100/B21</f>
        <v>13.454545454545455</v>
      </c>
      <c r="AD19" s="285">
        <f>SUM(AD23)</f>
        <v>74</v>
      </c>
      <c r="AE19" s="276">
        <f>AD19*100/B21</f>
        <v>26.90909090909091</v>
      </c>
      <c r="AF19" s="282">
        <f>SUM(AF23)</f>
        <v>37</v>
      </c>
      <c r="AG19" s="232">
        <f>AF19*100/B21</f>
        <v>13.454545454545455</v>
      </c>
      <c r="AH19" s="257">
        <f>SUM(AB19,AD19,AF19)</f>
        <v>148</v>
      </c>
      <c r="AI19" s="237">
        <f>AH19*100/B21</f>
        <v>53.81818181818182</v>
      </c>
      <c r="AJ19" s="282">
        <f>SUM(AJ23)</f>
        <v>0</v>
      </c>
      <c r="AK19" s="232">
        <f>AJ19*100/B21</f>
        <v>0</v>
      </c>
      <c r="AL19" s="285">
        <f>SUM(AL23)</f>
        <v>0</v>
      </c>
      <c r="AM19" s="276">
        <f>AL19*100/B21</f>
        <v>0</v>
      </c>
      <c r="AN19" s="282">
        <f>SUM(AN23)</f>
        <v>0</v>
      </c>
      <c r="AO19" s="232">
        <f>AN19*100/B21</f>
        <v>0</v>
      </c>
      <c r="AP19" s="257">
        <f>SUM(AJ19,AL19,AN19)</f>
        <v>0</v>
      </c>
      <c r="AQ19" s="257">
        <f>AP19*100/B21</f>
        <v>0</v>
      </c>
      <c r="AR19" s="311">
        <f>SUM(AH19,AP19)</f>
        <v>148</v>
      </c>
      <c r="AS19" s="313">
        <f>AR19*100/B21</f>
        <v>53.81818181818182</v>
      </c>
      <c r="AT19" s="376">
        <f>SUM(Z19,AR19)</f>
        <v>564</v>
      </c>
      <c r="AU19" s="375">
        <f>AT19*100/B21</f>
        <v>205.09090909090909</v>
      </c>
    </row>
    <row r="20" spans="1:47" ht="36" customHeight="1" x14ac:dyDescent="0.25">
      <c r="A20" s="4" t="s">
        <v>140</v>
      </c>
      <c r="B20" s="298" t="s">
        <v>141</v>
      </c>
      <c r="C20" s="298"/>
      <c r="D20" s="298"/>
      <c r="E20" s="298"/>
      <c r="F20" s="274"/>
      <c r="G20" s="274"/>
      <c r="H20" s="274"/>
      <c r="I20" s="274"/>
      <c r="J20" s="283"/>
      <c r="K20" s="233"/>
      <c r="L20" s="286"/>
      <c r="M20" s="277"/>
      <c r="N20" s="283"/>
      <c r="O20" s="233"/>
      <c r="P20" s="236"/>
      <c r="Q20" s="238"/>
      <c r="R20" s="283"/>
      <c r="S20" s="233"/>
      <c r="T20" s="286"/>
      <c r="U20" s="277"/>
      <c r="V20" s="283"/>
      <c r="W20" s="233"/>
      <c r="X20" s="258"/>
      <c r="Y20" s="238"/>
      <c r="Z20" s="262"/>
      <c r="AA20" s="267"/>
      <c r="AB20" s="283"/>
      <c r="AC20" s="233"/>
      <c r="AD20" s="286"/>
      <c r="AE20" s="277"/>
      <c r="AF20" s="283"/>
      <c r="AG20" s="233"/>
      <c r="AH20" s="258"/>
      <c r="AI20" s="238"/>
      <c r="AJ20" s="283"/>
      <c r="AK20" s="233"/>
      <c r="AL20" s="286"/>
      <c r="AM20" s="277"/>
      <c r="AN20" s="283"/>
      <c r="AO20" s="233"/>
      <c r="AP20" s="258"/>
      <c r="AQ20" s="258"/>
      <c r="AR20" s="262"/>
      <c r="AS20" s="267"/>
      <c r="AT20" s="377"/>
      <c r="AU20" s="359"/>
    </row>
    <row r="21" spans="1:47" ht="18.75" x14ac:dyDescent="0.25">
      <c r="A21" s="4" t="s">
        <v>2</v>
      </c>
      <c r="B21" s="291">
        <f>SUM(F18:I19)</f>
        <v>275</v>
      </c>
      <c r="C21" s="291"/>
      <c r="D21" s="291"/>
      <c r="E21" s="291"/>
      <c r="F21" s="272">
        <f>F19*100/B21</f>
        <v>36.363636363636367</v>
      </c>
      <c r="G21" s="272">
        <f>G19*100/B21</f>
        <v>36.363636363636367</v>
      </c>
      <c r="H21" s="272">
        <f>H19*100/B21</f>
        <v>27.272727272727273</v>
      </c>
      <c r="I21" s="272">
        <f>I19*100/B21</f>
        <v>0</v>
      </c>
      <c r="J21" s="283"/>
      <c r="K21" s="233"/>
      <c r="L21" s="286"/>
      <c r="M21" s="277"/>
      <c r="N21" s="283"/>
      <c r="O21" s="233"/>
      <c r="P21" s="236"/>
      <c r="Q21" s="238"/>
      <c r="R21" s="283"/>
      <c r="S21" s="233"/>
      <c r="T21" s="286"/>
      <c r="U21" s="277"/>
      <c r="V21" s="283"/>
      <c r="W21" s="233"/>
      <c r="X21" s="258"/>
      <c r="Y21" s="238"/>
      <c r="Z21" s="262"/>
      <c r="AA21" s="267"/>
      <c r="AB21" s="283"/>
      <c r="AC21" s="233"/>
      <c r="AD21" s="286"/>
      <c r="AE21" s="277"/>
      <c r="AF21" s="283"/>
      <c r="AG21" s="233"/>
      <c r="AH21" s="258"/>
      <c r="AI21" s="238"/>
      <c r="AJ21" s="283"/>
      <c r="AK21" s="233"/>
      <c r="AL21" s="286"/>
      <c r="AM21" s="277"/>
      <c r="AN21" s="283"/>
      <c r="AO21" s="233"/>
      <c r="AP21" s="258"/>
      <c r="AQ21" s="258"/>
      <c r="AR21" s="262"/>
      <c r="AS21" s="267"/>
      <c r="AT21" s="377"/>
      <c r="AU21" s="359"/>
    </row>
    <row r="22" spans="1:47" ht="18.75" x14ac:dyDescent="0.25">
      <c r="A22" s="4" t="s">
        <v>95</v>
      </c>
      <c r="B22" s="289" t="s">
        <v>92</v>
      </c>
      <c r="C22" s="289"/>
      <c r="D22" s="289"/>
      <c r="E22" s="289"/>
      <c r="F22" s="272"/>
      <c r="G22" s="272"/>
      <c r="H22" s="272"/>
      <c r="I22" s="272"/>
      <c r="J22" s="284"/>
      <c r="K22" s="239"/>
      <c r="L22" s="287"/>
      <c r="M22" s="277"/>
      <c r="N22" s="284"/>
      <c r="O22" s="233"/>
      <c r="P22" s="236"/>
      <c r="Q22" s="238"/>
      <c r="R22" s="284"/>
      <c r="S22" s="233"/>
      <c r="T22" s="287"/>
      <c r="U22" s="277"/>
      <c r="V22" s="284"/>
      <c r="W22" s="233"/>
      <c r="X22" s="258"/>
      <c r="Y22" s="238"/>
      <c r="Z22" s="262"/>
      <c r="AA22" s="267"/>
      <c r="AB22" s="284"/>
      <c r="AC22" s="233"/>
      <c r="AD22" s="287"/>
      <c r="AE22" s="292"/>
      <c r="AF22" s="284"/>
      <c r="AG22" s="239"/>
      <c r="AH22" s="258"/>
      <c r="AI22" s="238"/>
      <c r="AJ22" s="284"/>
      <c r="AK22" s="239"/>
      <c r="AL22" s="287"/>
      <c r="AM22" s="292"/>
      <c r="AN22" s="284"/>
      <c r="AO22" s="239"/>
      <c r="AP22" s="258"/>
      <c r="AQ22" s="258"/>
      <c r="AR22" s="262"/>
      <c r="AS22" s="267"/>
      <c r="AT22" s="377"/>
      <c r="AU22" s="359"/>
    </row>
    <row r="23" spans="1:47" s="78" customFormat="1" ht="69.75" customHeight="1" thickBot="1" x14ac:dyDescent="0.3">
      <c r="A23" s="69" t="s">
        <v>97</v>
      </c>
      <c r="B23" s="70" t="s">
        <v>11</v>
      </c>
      <c r="C23" s="71">
        <f>SUM(F19:I20)</f>
        <v>275</v>
      </c>
      <c r="D23" s="71" t="s">
        <v>4</v>
      </c>
      <c r="E23" s="70" t="s">
        <v>203</v>
      </c>
      <c r="F23" s="72">
        <v>100</v>
      </c>
      <c r="G23" s="72">
        <v>100</v>
      </c>
      <c r="H23" s="72">
        <v>75</v>
      </c>
      <c r="I23" s="72">
        <v>0</v>
      </c>
      <c r="J23" s="73">
        <v>0</v>
      </c>
      <c r="K23" s="74"/>
      <c r="L23" s="75">
        <v>66</v>
      </c>
      <c r="M23" s="278"/>
      <c r="N23" s="77">
        <v>115</v>
      </c>
      <c r="O23" s="234"/>
      <c r="P23" s="288"/>
      <c r="Q23" s="275"/>
      <c r="R23" s="77">
        <v>115</v>
      </c>
      <c r="S23" s="234"/>
      <c r="T23" s="75">
        <v>60</v>
      </c>
      <c r="U23" s="278"/>
      <c r="V23" s="77">
        <v>60</v>
      </c>
      <c r="W23" s="234"/>
      <c r="X23" s="314"/>
      <c r="Y23" s="315"/>
      <c r="Z23" s="312"/>
      <c r="AA23" s="268"/>
      <c r="AB23" s="77">
        <v>37</v>
      </c>
      <c r="AC23" s="234"/>
      <c r="AD23" s="75">
        <v>74</v>
      </c>
      <c r="AE23" s="76">
        <f>AD23*100/B21</f>
        <v>26.90909090909091</v>
      </c>
      <c r="AF23" s="77">
        <v>37</v>
      </c>
      <c r="AG23" s="74">
        <f>AF23*100/B21</f>
        <v>13.454545454545455</v>
      </c>
      <c r="AH23" s="314"/>
      <c r="AI23" s="315"/>
      <c r="AJ23" s="77"/>
      <c r="AK23" s="74"/>
      <c r="AL23" s="75"/>
      <c r="AM23" s="76"/>
      <c r="AN23" s="77"/>
      <c r="AO23" s="74"/>
      <c r="AP23" s="314"/>
      <c r="AQ23" s="314"/>
      <c r="AR23" s="312"/>
      <c r="AS23" s="268"/>
      <c r="AT23" s="378"/>
      <c r="AU23" s="360"/>
    </row>
    <row r="24" spans="1:47" s="68" customFormat="1" ht="39.75" customHeight="1" x14ac:dyDescent="0.25">
      <c r="A24" s="66" t="s">
        <v>147</v>
      </c>
      <c r="B24" s="302" t="s">
        <v>144</v>
      </c>
      <c r="C24" s="302"/>
      <c r="D24" s="302"/>
      <c r="E24" s="302"/>
      <c r="F24" s="279" t="s">
        <v>75</v>
      </c>
      <c r="G24" s="279"/>
      <c r="H24" s="279"/>
      <c r="I24" s="279"/>
      <c r="J24" s="67" t="s">
        <v>67</v>
      </c>
      <c r="K24" s="67" t="s">
        <v>49</v>
      </c>
      <c r="L24" s="67" t="s">
        <v>67</v>
      </c>
      <c r="M24" s="67" t="s">
        <v>49</v>
      </c>
      <c r="N24" s="67" t="s">
        <v>67</v>
      </c>
      <c r="O24" s="67" t="s">
        <v>49</v>
      </c>
      <c r="P24" s="52" t="s">
        <v>67</v>
      </c>
      <c r="Q24" s="53" t="s">
        <v>49</v>
      </c>
      <c r="R24" s="242">
        <f>SUM(R29)</f>
        <v>0</v>
      </c>
      <c r="S24" s="249">
        <f>R24*100/B27</f>
        <v>0</v>
      </c>
      <c r="T24" s="245">
        <f>SUM(T29)</f>
        <v>7</v>
      </c>
      <c r="U24" s="316">
        <f>T24*100/B27</f>
        <v>0.5</v>
      </c>
      <c r="V24" s="242">
        <f>SUM(V29)</f>
        <v>11</v>
      </c>
      <c r="W24" s="319">
        <f>V24*100/B27</f>
        <v>0.7857142857142857</v>
      </c>
      <c r="X24" s="367">
        <f>SUM(R24,T24,V24)</f>
        <v>18</v>
      </c>
      <c r="Y24" s="370">
        <f>X24*100/B27</f>
        <v>1.2857142857142858</v>
      </c>
      <c r="Z24" s="263">
        <f>SUM(P25,X24)</f>
        <v>713</v>
      </c>
      <c r="AA24" s="266">
        <f>Z24*100/B27</f>
        <v>50.928571428571431</v>
      </c>
      <c r="AB24" s="252">
        <f>SUM(AB29)</f>
        <v>127</v>
      </c>
      <c r="AC24" s="380">
        <f>AB24*100/B27</f>
        <v>9.0714285714285712</v>
      </c>
      <c r="AD24" s="353">
        <f>SUM(AD29)</f>
        <v>20</v>
      </c>
      <c r="AE24" s="226">
        <f>AD24*100/B27</f>
        <v>1.4285714285714286</v>
      </c>
      <c r="AF24" s="252">
        <f>SUM(AF29)</f>
        <v>0</v>
      </c>
      <c r="AG24" s="383">
        <f>AF24*100/B27</f>
        <v>0</v>
      </c>
      <c r="AH24" s="355">
        <f>SUM(AB24,AD24,AF24)</f>
        <v>147</v>
      </c>
      <c r="AI24" s="357">
        <f>AH24*100/B27</f>
        <v>10.5</v>
      </c>
      <c r="AJ24" s="249">
        <f>SUM(AJ29)</f>
        <v>0</v>
      </c>
      <c r="AK24" s="361">
        <f>AJ24*100/B27</f>
        <v>0</v>
      </c>
      <c r="AL24" s="248">
        <f>SUM(AL29)</f>
        <v>0</v>
      </c>
      <c r="AM24" s="362">
        <f>AL24*100/B27</f>
        <v>0</v>
      </c>
      <c r="AN24" s="249">
        <f>SUM(AN29)</f>
        <v>0</v>
      </c>
      <c r="AO24" s="361">
        <f>AN24*100/B27</f>
        <v>0</v>
      </c>
      <c r="AP24" s="355">
        <f>SUM(AJ24,AL24,AN24)</f>
        <v>0</v>
      </c>
      <c r="AQ24" s="333">
        <f>AP24*100/B27</f>
        <v>0</v>
      </c>
      <c r="AR24" s="269">
        <f>SUM(AH24,AP24)</f>
        <v>147</v>
      </c>
      <c r="AS24" s="266">
        <f>AR24*100/B27</f>
        <v>10.5</v>
      </c>
      <c r="AT24" s="364">
        <f>SUM(Z24,AR24)</f>
        <v>860</v>
      </c>
      <c r="AU24" s="358">
        <f>AT24*100/B27</f>
        <v>61.428571428571431</v>
      </c>
    </row>
    <row r="25" spans="1:47" ht="39.75" customHeight="1" x14ac:dyDescent="0.25">
      <c r="A25" s="4" t="s">
        <v>87</v>
      </c>
      <c r="B25" s="295" t="s">
        <v>145</v>
      </c>
      <c r="C25" s="296"/>
      <c r="D25" s="296"/>
      <c r="E25" s="297"/>
      <c r="F25" s="273">
        <f>SUM(F29)</f>
        <v>350</v>
      </c>
      <c r="G25" s="273">
        <f>SUM(G29)</f>
        <v>350</v>
      </c>
      <c r="H25" s="273">
        <f>SUM(H29)</f>
        <v>350</v>
      </c>
      <c r="I25" s="273">
        <f>SUM(I29)</f>
        <v>350</v>
      </c>
      <c r="J25" s="282">
        <f>SUM(J29)</f>
        <v>336</v>
      </c>
      <c r="K25" s="232">
        <f>J25*100/B27</f>
        <v>24</v>
      </c>
      <c r="L25" s="285">
        <f>SUM(L29)</f>
        <v>344</v>
      </c>
      <c r="M25" s="276">
        <f>L25*100/B27</f>
        <v>24.571428571428573</v>
      </c>
      <c r="N25" s="282">
        <f>SUM(N29)</f>
        <v>15</v>
      </c>
      <c r="O25" s="232">
        <f>N25*100/B27</f>
        <v>1.0714285714285714</v>
      </c>
      <c r="P25" s="235">
        <f>SUM(J25,L25,N25)</f>
        <v>695</v>
      </c>
      <c r="Q25" s="237">
        <f>P25*100/B27</f>
        <v>49.642857142857146</v>
      </c>
      <c r="R25" s="243"/>
      <c r="S25" s="243"/>
      <c r="T25" s="246"/>
      <c r="U25" s="317"/>
      <c r="V25" s="243"/>
      <c r="W25" s="320"/>
      <c r="X25" s="368"/>
      <c r="Y25" s="371"/>
      <c r="Z25" s="264"/>
      <c r="AA25" s="267"/>
      <c r="AB25" s="253"/>
      <c r="AC25" s="381"/>
      <c r="AD25" s="230"/>
      <c r="AE25" s="227"/>
      <c r="AF25" s="253"/>
      <c r="AG25" s="253"/>
      <c r="AH25" s="256"/>
      <c r="AI25" s="238"/>
      <c r="AJ25" s="243"/>
      <c r="AK25" s="283"/>
      <c r="AL25" s="246"/>
      <c r="AM25" s="286"/>
      <c r="AN25" s="243"/>
      <c r="AO25" s="283"/>
      <c r="AP25" s="256"/>
      <c r="AQ25" s="258"/>
      <c r="AR25" s="270"/>
      <c r="AS25" s="267"/>
      <c r="AT25" s="365"/>
      <c r="AU25" s="359"/>
    </row>
    <row r="26" spans="1:47" ht="51.75" customHeight="1" x14ac:dyDescent="0.25">
      <c r="A26" s="4" t="s">
        <v>150</v>
      </c>
      <c r="B26" s="298" t="s">
        <v>146</v>
      </c>
      <c r="C26" s="298"/>
      <c r="D26" s="298"/>
      <c r="E26" s="298"/>
      <c r="F26" s="274"/>
      <c r="G26" s="274"/>
      <c r="H26" s="274"/>
      <c r="I26" s="274"/>
      <c r="J26" s="283"/>
      <c r="K26" s="233"/>
      <c r="L26" s="286"/>
      <c r="M26" s="277"/>
      <c r="N26" s="283"/>
      <c r="O26" s="233"/>
      <c r="P26" s="236"/>
      <c r="Q26" s="238"/>
      <c r="R26" s="243"/>
      <c r="S26" s="243"/>
      <c r="T26" s="246"/>
      <c r="U26" s="317"/>
      <c r="V26" s="243"/>
      <c r="W26" s="320"/>
      <c r="X26" s="368"/>
      <c r="Y26" s="371"/>
      <c r="Z26" s="264"/>
      <c r="AA26" s="267"/>
      <c r="AB26" s="253"/>
      <c r="AC26" s="381"/>
      <c r="AD26" s="230"/>
      <c r="AE26" s="227"/>
      <c r="AF26" s="253"/>
      <c r="AG26" s="253"/>
      <c r="AH26" s="256"/>
      <c r="AI26" s="238"/>
      <c r="AJ26" s="243"/>
      <c r="AK26" s="283"/>
      <c r="AL26" s="246"/>
      <c r="AM26" s="286"/>
      <c r="AN26" s="243"/>
      <c r="AO26" s="283"/>
      <c r="AP26" s="256"/>
      <c r="AQ26" s="258"/>
      <c r="AR26" s="270"/>
      <c r="AS26" s="267"/>
      <c r="AT26" s="365"/>
      <c r="AU26" s="359"/>
    </row>
    <row r="27" spans="1:47" ht="18.75" x14ac:dyDescent="0.25">
      <c r="A27" s="4" t="s">
        <v>2</v>
      </c>
      <c r="B27" s="291">
        <f>SUM(F25:I26)</f>
        <v>1400</v>
      </c>
      <c r="C27" s="291"/>
      <c r="D27" s="291"/>
      <c r="E27" s="291"/>
      <c r="F27" s="280">
        <f>F25*100/B27</f>
        <v>25</v>
      </c>
      <c r="G27" s="280">
        <f>G25*100/B27</f>
        <v>25</v>
      </c>
      <c r="H27" s="280">
        <f>H25*100/B27</f>
        <v>25</v>
      </c>
      <c r="I27" s="280">
        <f>I25*100/B27</f>
        <v>25</v>
      </c>
      <c r="J27" s="283"/>
      <c r="K27" s="233"/>
      <c r="L27" s="286"/>
      <c r="M27" s="277"/>
      <c r="N27" s="283"/>
      <c r="O27" s="233"/>
      <c r="P27" s="236"/>
      <c r="Q27" s="238"/>
      <c r="R27" s="243"/>
      <c r="S27" s="243"/>
      <c r="T27" s="246"/>
      <c r="U27" s="317"/>
      <c r="V27" s="243"/>
      <c r="W27" s="320"/>
      <c r="X27" s="368"/>
      <c r="Y27" s="371"/>
      <c r="Z27" s="264"/>
      <c r="AA27" s="267"/>
      <c r="AB27" s="253"/>
      <c r="AC27" s="381"/>
      <c r="AD27" s="230"/>
      <c r="AE27" s="227"/>
      <c r="AF27" s="253"/>
      <c r="AG27" s="253"/>
      <c r="AH27" s="256"/>
      <c r="AI27" s="238"/>
      <c r="AJ27" s="243"/>
      <c r="AK27" s="283"/>
      <c r="AL27" s="246"/>
      <c r="AM27" s="286"/>
      <c r="AN27" s="243"/>
      <c r="AO27" s="283"/>
      <c r="AP27" s="256"/>
      <c r="AQ27" s="258"/>
      <c r="AR27" s="270"/>
      <c r="AS27" s="267"/>
      <c r="AT27" s="365"/>
      <c r="AU27" s="359"/>
    </row>
    <row r="28" spans="1:47" ht="18.75" x14ac:dyDescent="0.25">
      <c r="A28" s="4" t="s">
        <v>95</v>
      </c>
      <c r="B28" s="289" t="s">
        <v>96</v>
      </c>
      <c r="C28" s="289"/>
      <c r="D28" s="289"/>
      <c r="E28" s="289"/>
      <c r="F28" s="281"/>
      <c r="G28" s="281"/>
      <c r="H28" s="281"/>
      <c r="I28" s="281"/>
      <c r="J28" s="284"/>
      <c r="K28" s="233"/>
      <c r="L28" s="287"/>
      <c r="M28" s="277"/>
      <c r="N28" s="284"/>
      <c r="O28" s="233"/>
      <c r="P28" s="236"/>
      <c r="Q28" s="238"/>
      <c r="R28" s="244"/>
      <c r="S28" s="243"/>
      <c r="T28" s="247"/>
      <c r="U28" s="317"/>
      <c r="V28" s="244"/>
      <c r="W28" s="321"/>
      <c r="X28" s="368"/>
      <c r="Y28" s="371"/>
      <c r="Z28" s="264"/>
      <c r="AA28" s="267"/>
      <c r="AB28" s="254"/>
      <c r="AC28" s="381"/>
      <c r="AD28" s="354"/>
      <c r="AE28" s="227"/>
      <c r="AF28" s="254"/>
      <c r="AG28" s="253"/>
      <c r="AH28" s="256"/>
      <c r="AI28" s="238"/>
      <c r="AJ28" s="244"/>
      <c r="AK28" s="284"/>
      <c r="AL28" s="247"/>
      <c r="AM28" s="287"/>
      <c r="AN28" s="244"/>
      <c r="AO28" s="284"/>
      <c r="AP28" s="256"/>
      <c r="AQ28" s="258"/>
      <c r="AR28" s="270"/>
      <c r="AS28" s="267"/>
      <c r="AT28" s="365"/>
      <c r="AU28" s="359"/>
    </row>
    <row r="29" spans="1:47" s="78" customFormat="1" ht="64.5" customHeight="1" thickBot="1" x14ac:dyDescent="0.3">
      <c r="A29" s="79" t="s">
        <v>149</v>
      </c>
      <c r="B29" s="70" t="s">
        <v>91</v>
      </c>
      <c r="C29" s="71">
        <f>SUM(F25:I26)</f>
        <v>1400</v>
      </c>
      <c r="D29" s="80" t="s">
        <v>4</v>
      </c>
      <c r="E29" s="75" t="s">
        <v>204</v>
      </c>
      <c r="F29" s="81">
        <v>350</v>
      </c>
      <c r="G29" s="81">
        <v>350</v>
      </c>
      <c r="H29" s="81">
        <v>350</v>
      </c>
      <c r="I29" s="81">
        <v>350</v>
      </c>
      <c r="J29" s="77">
        <v>336</v>
      </c>
      <c r="K29" s="234"/>
      <c r="L29" s="70">
        <v>344</v>
      </c>
      <c r="M29" s="278"/>
      <c r="N29" s="77">
        <v>15</v>
      </c>
      <c r="O29" s="234"/>
      <c r="P29" s="288"/>
      <c r="Q29" s="275"/>
      <c r="R29" s="77">
        <v>0</v>
      </c>
      <c r="S29" s="250"/>
      <c r="T29" s="75">
        <v>7</v>
      </c>
      <c r="U29" s="318"/>
      <c r="V29" s="77">
        <v>11</v>
      </c>
      <c r="W29" s="77"/>
      <c r="X29" s="369"/>
      <c r="Y29" s="372"/>
      <c r="Z29" s="265"/>
      <c r="AA29" s="268"/>
      <c r="AB29" s="77">
        <v>127</v>
      </c>
      <c r="AC29" s="382"/>
      <c r="AD29" s="75">
        <v>20</v>
      </c>
      <c r="AE29" s="228"/>
      <c r="AF29" s="77">
        <v>0</v>
      </c>
      <c r="AG29" s="384"/>
      <c r="AH29" s="356"/>
      <c r="AI29" s="315"/>
      <c r="AJ29" s="77"/>
      <c r="AK29" s="77"/>
      <c r="AL29" s="75"/>
      <c r="AM29" s="75"/>
      <c r="AN29" s="77"/>
      <c r="AO29" s="77"/>
      <c r="AP29" s="356"/>
      <c r="AQ29" s="314"/>
      <c r="AR29" s="363"/>
      <c r="AS29" s="268"/>
      <c r="AT29" s="366"/>
      <c r="AU29" s="360"/>
    </row>
    <row r="30" spans="1:47" s="68" customFormat="1" ht="39.75" customHeight="1" x14ac:dyDescent="0.25">
      <c r="A30" s="66" t="s">
        <v>148</v>
      </c>
      <c r="B30" s="302" t="s">
        <v>152</v>
      </c>
      <c r="C30" s="302"/>
      <c r="D30" s="302"/>
      <c r="E30" s="302"/>
      <c r="F30" s="279" t="s">
        <v>75</v>
      </c>
      <c r="G30" s="279"/>
      <c r="H30" s="279"/>
      <c r="I30" s="279"/>
      <c r="J30" s="67" t="s">
        <v>67</v>
      </c>
      <c r="K30" s="67" t="s">
        <v>49</v>
      </c>
      <c r="L30" s="67" t="s">
        <v>67</v>
      </c>
      <c r="M30" s="67" t="s">
        <v>49</v>
      </c>
      <c r="N30" s="67" t="s">
        <v>67</v>
      </c>
      <c r="O30" s="67" t="s">
        <v>49</v>
      </c>
      <c r="P30" s="52" t="s">
        <v>67</v>
      </c>
      <c r="Q30" s="53" t="s">
        <v>49</v>
      </c>
      <c r="R30" s="242">
        <f>SUM(R35)</f>
        <v>0</v>
      </c>
      <c r="S30" s="249">
        <f>R30*100/B33</f>
        <v>0</v>
      </c>
      <c r="T30" s="245">
        <f>SUM(T35)</f>
        <v>0</v>
      </c>
      <c r="U30" s="248">
        <f>T30*100/B33</f>
        <v>0</v>
      </c>
      <c r="V30" s="242">
        <f>SUM(V35)</f>
        <v>0</v>
      </c>
      <c r="W30" s="249">
        <f>V30*100/B33</f>
        <v>0</v>
      </c>
      <c r="X30" s="367">
        <f>SUM(R30,T30,V30)</f>
        <v>0</v>
      </c>
      <c r="Y30" s="367">
        <f>X30*100/B33</f>
        <v>0</v>
      </c>
      <c r="Z30" s="263">
        <f>SUM(P31,X31)</f>
        <v>34</v>
      </c>
      <c r="AA30" s="266">
        <f>Z30*100/B33</f>
        <v>94.444444444444443</v>
      </c>
      <c r="AB30" s="252">
        <f>SUM(AB35)</f>
        <v>0</v>
      </c>
      <c r="AC30" s="252">
        <f>AB30*100/B33</f>
        <v>0</v>
      </c>
      <c r="AD30" s="353">
        <f>SUM(AD35)</f>
        <v>10</v>
      </c>
      <c r="AE30" s="226">
        <f>AD30*100/B33</f>
        <v>27.777777777777779</v>
      </c>
      <c r="AF30" s="252">
        <f>SUM(AF35)</f>
        <v>0</v>
      </c>
      <c r="AG30" s="383">
        <f>AF30*100/B33</f>
        <v>0</v>
      </c>
      <c r="AH30" s="355">
        <f>SUM(AB30,AD30,AF30)</f>
        <v>10</v>
      </c>
      <c r="AI30" s="357">
        <f>AH30*100/B33</f>
        <v>27.777777777777779</v>
      </c>
      <c r="AJ30" s="249">
        <f>SUM(AJ35)</f>
        <v>0</v>
      </c>
      <c r="AK30" s="361">
        <f>AJ30*100/B33</f>
        <v>0</v>
      </c>
      <c r="AL30" s="248">
        <f>SUM(AL35)</f>
        <v>0</v>
      </c>
      <c r="AM30" s="362">
        <f>AL30*100/B33</f>
        <v>0</v>
      </c>
      <c r="AN30" s="249">
        <f>SUM(AN35)</f>
        <v>0</v>
      </c>
      <c r="AO30" s="361">
        <f>AN30*100/B33</f>
        <v>0</v>
      </c>
      <c r="AP30" s="355">
        <f>SUM(AJ30,AL30,AN30)</f>
        <v>0</v>
      </c>
      <c r="AQ30" s="333">
        <f>AP30*100/B33</f>
        <v>0</v>
      </c>
      <c r="AR30" s="269">
        <f>SUM(AH30,AP30)</f>
        <v>10</v>
      </c>
      <c r="AS30" s="266">
        <f>AR30*100/B33</f>
        <v>27.777777777777779</v>
      </c>
      <c r="AT30" s="364">
        <f>SUM(Z30,AR30)</f>
        <v>44</v>
      </c>
      <c r="AU30" s="358">
        <f>AT30*100/B33</f>
        <v>122.22222222222223</v>
      </c>
    </row>
    <row r="31" spans="1:47" ht="39.75" customHeight="1" x14ac:dyDescent="0.25">
      <c r="A31" s="4" t="s">
        <v>87</v>
      </c>
      <c r="B31" s="295" t="s">
        <v>151</v>
      </c>
      <c r="C31" s="296"/>
      <c r="D31" s="296"/>
      <c r="E31" s="297"/>
      <c r="F31" s="273">
        <v>18</v>
      </c>
      <c r="G31" s="273">
        <v>18</v>
      </c>
      <c r="H31" s="273"/>
      <c r="I31" s="273"/>
      <c r="J31" s="282">
        <f>J35</f>
        <v>34</v>
      </c>
      <c r="K31" s="232">
        <f>J31*100/B33</f>
        <v>94.444444444444443</v>
      </c>
      <c r="L31" s="285">
        <f>SUM(L35)</f>
        <v>0</v>
      </c>
      <c r="M31" s="276">
        <f>L31*100/B33</f>
        <v>0</v>
      </c>
      <c r="N31" s="282">
        <f>SUM(N35)</f>
        <v>0</v>
      </c>
      <c r="O31" s="232">
        <f>N31*100/B33</f>
        <v>0</v>
      </c>
      <c r="P31" s="235">
        <f>SUM(J31,L31,N31)</f>
        <v>34</v>
      </c>
      <c r="Q31" s="237">
        <f>P31*100/B33</f>
        <v>94.444444444444443</v>
      </c>
      <c r="R31" s="243"/>
      <c r="S31" s="243"/>
      <c r="T31" s="246"/>
      <c r="U31" s="246"/>
      <c r="V31" s="243"/>
      <c r="W31" s="243"/>
      <c r="X31" s="368"/>
      <c r="Y31" s="368"/>
      <c r="Z31" s="264"/>
      <c r="AA31" s="267"/>
      <c r="AB31" s="253"/>
      <c r="AC31" s="253"/>
      <c r="AD31" s="230"/>
      <c r="AE31" s="227"/>
      <c r="AF31" s="253"/>
      <c r="AG31" s="253"/>
      <c r="AH31" s="256"/>
      <c r="AI31" s="238"/>
      <c r="AJ31" s="243"/>
      <c r="AK31" s="283"/>
      <c r="AL31" s="246"/>
      <c r="AM31" s="286"/>
      <c r="AN31" s="243"/>
      <c r="AO31" s="283"/>
      <c r="AP31" s="256"/>
      <c r="AQ31" s="258"/>
      <c r="AR31" s="270"/>
      <c r="AS31" s="267"/>
      <c r="AT31" s="365"/>
      <c r="AU31" s="359"/>
    </row>
    <row r="32" spans="1:47" ht="51.75" customHeight="1" x14ac:dyDescent="0.25">
      <c r="A32" s="4" t="s">
        <v>153</v>
      </c>
      <c r="B32" s="298" t="s">
        <v>154</v>
      </c>
      <c r="C32" s="298"/>
      <c r="D32" s="298"/>
      <c r="E32" s="298"/>
      <c r="F32" s="274"/>
      <c r="G32" s="274"/>
      <c r="H32" s="274"/>
      <c r="I32" s="274"/>
      <c r="J32" s="283"/>
      <c r="K32" s="233"/>
      <c r="L32" s="286"/>
      <c r="M32" s="277"/>
      <c r="N32" s="283"/>
      <c r="O32" s="233"/>
      <c r="P32" s="236"/>
      <c r="Q32" s="238"/>
      <c r="R32" s="243"/>
      <c r="S32" s="243"/>
      <c r="T32" s="246"/>
      <c r="U32" s="246"/>
      <c r="V32" s="243"/>
      <c r="W32" s="243"/>
      <c r="X32" s="368"/>
      <c r="Y32" s="368"/>
      <c r="Z32" s="264"/>
      <c r="AA32" s="267"/>
      <c r="AB32" s="253"/>
      <c r="AC32" s="253"/>
      <c r="AD32" s="230"/>
      <c r="AE32" s="227"/>
      <c r="AF32" s="253"/>
      <c r="AG32" s="253"/>
      <c r="AH32" s="256"/>
      <c r="AI32" s="238"/>
      <c r="AJ32" s="243"/>
      <c r="AK32" s="283"/>
      <c r="AL32" s="246"/>
      <c r="AM32" s="286"/>
      <c r="AN32" s="243"/>
      <c r="AO32" s="283"/>
      <c r="AP32" s="256"/>
      <c r="AQ32" s="258"/>
      <c r="AR32" s="270"/>
      <c r="AS32" s="267"/>
      <c r="AT32" s="365"/>
      <c r="AU32" s="359"/>
    </row>
    <row r="33" spans="1:47" ht="18.75" x14ac:dyDescent="0.25">
      <c r="A33" s="4" t="s">
        <v>2</v>
      </c>
      <c r="B33" s="291">
        <f>SUM(F31:I32)</f>
        <v>36</v>
      </c>
      <c r="C33" s="291"/>
      <c r="D33" s="291"/>
      <c r="E33" s="291"/>
      <c r="F33" s="280">
        <f>F31*100/B33</f>
        <v>50</v>
      </c>
      <c r="G33" s="280">
        <f>G31*100/B33</f>
        <v>50</v>
      </c>
      <c r="H33" s="280">
        <f>H31*100/B33</f>
        <v>0</v>
      </c>
      <c r="I33" s="280">
        <f>I31*100/B33</f>
        <v>0</v>
      </c>
      <c r="J33" s="283"/>
      <c r="K33" s="233"/>
      <c r="L33" s="286"/>
      <c r="M33" s="277"/>
      <c r="N33" s="283"/>
      <c r="O33" s="233"/>
      <c r="P33" s="236"/>
      <c r="Q33" s="238"/>
      <c r="R33" s="243"/>
      <c r="S33" s="243"/>
      <c r="T33" s="246"/>
      <c r="U33" s="246"/>
      <c r="V33" s="243"/>
      <c r="W33" s="243"/>
      <c r="X33" s="368"/>
      <c r="Y33" s="368"/>
      <c r="Z33" s="264"/>
      <c r="AA33" s="267"/>
      <c r="AB33" s="253"/>
      <c r="AC33" s="253"/>
      <c r="AD33" s="230"/>
      <c r="AE33" s="227"/>
      <c r="AF33" s="253"/>
      <c r="AG33" s="253"/>
      <c r="AH33" s="256"/>
      <c r="AI33" s="238"/>
      <c r="AJ33" s="243"/>
      <c r="AK33" s="283"/>
      <c r="AL33" s="246"/>
      <c r="AM33" s="286"/>
      <c r="AN33" s="243"/>
      <c r="AO33" s="283"/>
      <c r="AP33" s="256"/>
      <c r="AQ33" s="258"/>
      <c r="AR33" s="270"/>
      <c r="AS33" s="267"/>
      <c r="AT33" s="365"/>
      <c r="AU33" s="359"/>
    </row>
    <row r="34" spans="1:47" ht="18.75" x14ac:dyDescent="0.25">
      <c r="A34" s="4" t="s">
        <v>95</v>
      </c>
      <c r="B34" s="289" t="s">
        <v>155</v>
      </c>
      <c r="C34" s="289"/>
      <c r="D34" s="289"/>
      <c r="E34" s="289"/>
      <c r="F34" s="281"/>
      <c r="G34" s="281"/>
      <c r="H34" s="281"/>
      <c r="I34" s="281"/>
      <c r="J34" s="284"/>
      <c r="K34" s="239"/>
      <c r="L34" s="287"/>
      <c r="M34" s="277"/>
      <c r="N34" s="284"/>
      <c r="O34" s="233"/>
      <c r="P34" s="236"/>
      <c r="Q34" s="238"/>
      <c r="R34" s="244"/>
      <c r="S34" s="243"/>
      <c r="T34" s="247"/>
      <c r="U34" s="246"/>
      <c r="V34" s="244"/>
      <c r="W34" s="243"/>
      <c r="X34" s="368"/>
      <c r="Y34" s="368"/>
      <c r="Z34" s="264"/>
      <c r="AA34" s="267"/>
      <c r="AB34" s="254"/>
      <c r="AC34" s="254"/>
      <c r="AD34" s="354"/>
      <c r="AE34" s="227"/>
      <c r="AF34" s="254"/>
      <c r="AG34" s="253"/>
      <c r="AH34" s="256"/>
      <c r="AI34" s="238"/>
      <c r="AJ34" s="244"/>
      <c r="AK34" s="284"/>
      <c r="AL34" s="247"/>
      <c r="AM34" s="287"/>
      <c r="AN34" s="244"/>
      <c r="AO34" s="284"/>
      <c r="AP34" s="256"/>
      <c r="AQ34" s="258"/>
      <c r="AR34" s="270"/>
      <c r="AS34" s="267"/>
      <c r="AT34" s="365"/>
      <c r="AU34" s="359"/>
    </row>
    <row r="35" spans="1:47" s="78" customFormat="1" ht="64.5" customHeight="1" thickBot="1" x14ac:dyDescent="0.3">
      <c r="A35" s="79" t="s">
        <v>159</v>
      </c>
      <c r="B35" s="70" t="s">
        <v>91</v>
      </c>
      <c r="C35" s="71">
        <f>SUM(F31:I32)</f>
        <v>36</v>
      </c>
      <c r="D35" s="80" t="s">
        <v>4</v>
      </c>
      <c r="E35" s="75" t="s">
        <v>205</v>
      </c>
      <c r="F35" s="81">
        <v>19</v>
      </c>
      <c r="G35" s="81">
        <v>19</v>
      </c>
      <c r="H35" s="81">
        <v>0</v>
      </c>
      <c r="I35" s="81">
        <v>0</v>
      </c>
      <c r="J35" s="77">
        <v>34</v>
      </c>
      <c r="K35" s="74"/>
      <c r="L35" s="70">
        <v>0</v>
      </c>
      <c r="M35" s="278"/>
      <c r="N35" s="77">
        <v>0</v>
      </c>
      <c r="O35" s="234"/>
      <c r="P35" s="288"/>
      <c r="Q35" s="275"/>
      <c r="R35" s="77">
        <v>0</v>
      </c>
      <c r="S35" s="250"/>
      <c r="T35" s="75">
        <v>0</v>
      </c>
      <c r="U35" s="251"/>
      <c r="V35" s="77">
        <v>0</v>
      </c>
      <c r="W35" s="250"/>
      <c r="X35" s="369"/>
      <c r="Y35" s="369"/>
      <c r="Z35" s="265"/>
      <c r="AA35" s="268"/>
      <c r="AB35" s="77">
        <v>0</v>
      </c>
      <c r="AC35" s="89">
        <v>0</v>
      </c>
      <c r="AD35" s="75">
        <v>10</v>
      </c>
      <c r="AE35" s="228"/>
      <c r="AF35" s="77">
        <v>0</v>
      </c>
      <c r="AG35" s="384"/>
      <c r="AH35" s="356"/>
      <c r="AI35" s="315"/>
      <c r="AJ35" s="77"/>
      <c r="AK35" s="77"/>
      <c r="AL35" s="75"/>
      <c r="AM35" s="75"/>
      <c r="AN35" s="77"/>
      <c r="AO35" s="77"/>
      <c r="AP35" s="356"/>
      <c r="AQ35" s="314"/>
      <c r="AR35" s="363"/>
      <c r="AS35" s="268"/>
      <c r="AT35" s="366"/>
      <c r="AU35" s="360"/>
    </row>
    <row r="36" spans="1:47" s="68" customFormat="1" ht="49.5" customHeight="1" x14ac:dyDescent="0.25">
      <c r="A36" s="66" t="s">
        <v>156</v>
      </c>
      <c r="B36" s="302" t="s">
        <v>139</v>
      </c>
      <c r="C36" s="302"/>
      <c r="D36" s="302"/>
      <c r="E36" s="302"/>
      <c r="F36" s="279" t="s">
        <v>76</v>
      </c>
      <c r="G36" s="279"/>
      <c r="H36" s="279"/>
      <c r="I36" s="279"/>
      <c r="J36" s="67" t="s">
        <v>67</v>
      </c>
      <c r="K36" s="67" t="s">
        <v>49</v>
      </c>
      <c r="L36" s="67" t="s">
        <v>67</v>
      </c>
      <c r="M36" s="67" t="s">
        <v>49</v>
      </c>
      <c r="N36" s="67" t="s">
        <v>67</v>
      </c>
      <c r="O36" s="67" t="s">
        <v>49</v>
      </c>
      <c r="P36" s="67" t="s">
        <v>67</v>
      </c>
      <c r="Q36" s="67" t="s">
        <v>49</v>
      </c>
      <c r="R36" s="242">
        <f>SUM(R41)</f>
        <v>2</v>
      </c>
      <c r="S36" s="249">
        <f>R36*100/B39</f>
        <v>25</v>
      </c>
      <c r="T36" s="245">
        <f>SUM(T41)</f>
        <v>2</v>
      </c>
      <c r="U36" s="248">
        <f>T36*100/B39</f>
        <v>25</v>
      </c>
      <c r="V36" s="242">
        <f>SUM(V41)</f>
        <v>2</v>
      </c>
      <c r="W36" s="249">
        <f>V36*100/B39</f>
        <v>25</v>
      </c>
      <c r="X36" s="355">
        <f>SUM(R36,T36,V36)</f>
        <v>6</v>
      </c>
      <c r="Y36" s="333">
        <f>X36*100/B39</f>
        <v>75</v>
      </c>
      <c r="Z36" s="263">
        <f>SUM(P37,X36)</f>
        <v>8</v>
      </c>
      <c r="AA36" s="266">
        <f>Z36*100/B39</f>
        <v>100</v>
      </c>
      <c r="AB36" s="252">
        <f>SUM(AB41)</f>
        <v>0</v>
      </c>
      <c r="AC36" s="383">
        <f>AB36*100/B39</f>
        <v>0</v>
      </c>
      <c r="AD36" s="353">
        <f>SUM(AD41)</f>
        <v>0</v>
      </c>
      <c r="AE36" s="229">
        <f>AD36*100/B39</f>
        <v>0</v>
      </c>
      <c r="AF36" s="252">
        <f>SUM(AF41)</f>
        <v>1</v>
      </c>
      <c r="AG36" s="380">
        <f>AF36*100/B39</f>
        <v>12.5</v>
      </c>
      <c r="AH36" s="355">
        <f>SUM(AB36,AD36,AF36)</f>
        <v>1</v>
      </c>
      <c r="AI36" s="357">
        <f>AH36*100/B39</f>
        <v>12.5</v>
      </c>
      <c r="AJ36" s="249">
        <f>SUM(AJ41)</f>
        <v>0</v>
      </c>
      <c r="AK36" s="361">
        <f>AJ36*100/B39</f>
        <v>0</v>
      </c>
      <c r="AL36" s="248">
        <f>SUM(AL41)</f>
        <v>0</v>
      </c>
      <c r="AM36" s="362">
        <f>AL36*100/B39</f>
        <v>0</v>
      </c>
      <c r="AN36" s="249">
        <f>SUM(AN41)</f>
        <v>0</v>
      </c>
      <c r="AO36" s="361">
        <f>AN36*100/B39</f>
        <v>0</v>
      </c>
      <c r="AP36" s="355">
        <f>SUM(AJ36,AL36,AN36)</f>
        <v>0</v>
      </c>
      <c r="AQ36" s="333">
        <f>AP36*100/B39</f>
        <v>0</v>
      </c>
      <c r="AR36" s="269">
        <f>SUM(AH36,AP36)</f>
        <v>1</v>
      </c>
      <c r="AS36" s="261">
        <f>AR36*100/B39</f>
        <v>12.5</v>
      </c>
      <c r="AT36" s="364">
        <f>SUM(Z36,AR36)</f>
        <v>9</v>
      </c>
      <c r="AU36" s="358">
        <f>AT36*100/B39</f>
        <v>112.5</v>
      </c>
    </row>
    <row r="37" spans="1:47" ht="39.75" customHeight="1" x14ac:dyDescent="0.25">
      <c r="A37" s="4" t="s">
        <v>131</v>
      </c>
      <c r="B37" s="295" t="s">
        <v>206</v>
      </c>
      <c r="C37" s="296"/>
      <c r="D37" s="296"/>
      <c r="E37" s="297"/>
      <c r="F37" s="240">
        <f t="shared" ref="F37:N37" si="0">SUM(F41)</f>
        <v>3</v>
      </c>
      <c r="G37" s="240">
        <f t="shared" si="0"/>
        <v>2</v>
      </c>
      <c r="H37" s="240">
        <f t="shared" si="0"/>
        <v>1</v>
      </c>
      <c r="I37" s="240">
        <f t="shared" si="0"/>
        <v>2</v>
      </c>
      <c r="J37" s="282">
        <f t="shared" si="0"/>
        <v>1</v>
      </c>
      <c r="K37" s="232">
        <f>J37*100/B39</f>
        <v>12.5</v>
      </c>
      <c r="L37" s="285">
        <f t="shared" si="0"/>
        <v>1</v>
      </c>
      <c r="M37" s="276">
        <f>L37*100/B39</f>
        <v>12.5</v>
      </c>
      <c r="N37" s="282">
        <f t="shared" si="0"/>
        <v>0</v>
      </c>
      <c r="O37" s="232">
        <f>N37*100/B39</f>
        <v>0</v>
      </c>
      <c r="P37" s="235">
        <f>SUM(J37,L37,N37)</f>
        <v>2</v>
      </c>
      <c r="Q37" s="237">
        <f>P37*100/B39</f>
        <v>25</v>
      </c>
      <c r="R37" s="243"/>
      <c r="S37" s="243"/>
      <c r="T37" s="246"/>
      <c r="U37" s="246"/>
      <c r="V37" s="243"/>
      <c r="W37" s="243"/>
      <c r="X37" s="256"/>
      <c r="Y37" s="258"/>
      <c r="Z37" s="264"/>
      <c r="AA37" s="267"/>
      <c r="AB37" s="253"/>
      <c r="AC37" s="253"/>
      <c r="AD37" s="230"/>
      <c r="AE37" s="230"/>
      <c r="AF37" s="253"/>
      <c r="AG37" s="381"/>
      <c r="AH37" s="256"/>
      <c r="AI37" s="238"/>
      <c r="AJ37" s="243"/>
      <c r="AK37" s="283"/>
      <c r="AL37" s="246"/>
      <c r="AM37" s="286"/>
      <c r="AN37" s="243"/>
      <c r="AO37" s="283"/>
      <c r="AP37" s="256"/>
      <c r="AQ37" s="258"/>
      <c r="AR37" s="270"/>
      <c r="AS37" s="262"/>
      <c r="AT37" s="365"/>
      <c r="AU37" s="359"/>
    </row>
    <row r="38" spans="1:47" ht="18.75" customHeight="1" x14ac:dyDescent="0.25">
      <c r="A38" s="4" t="s">
        <v>136</v>
      </c>
      <c r="B38" s="298" t="s">
        <v>157</v>
      </c>
      <c r="C38" s="298"/>
      <c r="D38" s="298"/>
      <c r="E38" s="298"/>
      <c r="F38" s="240"/>
      <c r="G38" s="240"/>
      <c r="H38" s="240"/>
      <c r="I38" s="240"/>
      <c r="J38" s="283"/>
      <c r="K38" s="233"/>
      <c r="L38" s="286"/>
      <c r="M38" s="277"/>
      <c r="N38" s="283"/>
      <c r="O38" s="233"/>
      <c r="P38" s="236"/>
      <c r="Q38" s="238"/>
      <c r="R38" s="243"/>
      <c r="S38" s="243"/>
      <c r="T38" s="246"/>
      <c r="U38" s="246"/>
      <c r="V38" s="243"/>
      <c r="W38" s="243"/>
      <c r="X38" s="256"/>
      <c r="Y38" s="258"/>
      <c r="Z38" s="264"/>
      <c r="AA38" s="267"/>
      <c r="AB38" s="253"/>
      <c r="AC38" s="253"/>
      <c r="AD38" s="230"/>
      <c r="AE38" s="230"/>
      <c r="AF38" s="253"/>
      <c r="AG38" s="381"/>
      <c r="AH38" s="256"/>
      <c r="AI38" s="238"/>
      <c r="AJ38" s="243"/>
      <c r="AK38" s="283"/>
      <c r="AL38" s="246"/>
      <c r="AM38" s="286"/>
      <c r="AN38" s="243"/>
      <c r="AO38" s="283"/>
      <c r="AP38" s="256"/>
      <c r="AQ38" s="258"/>
      <c r="AR38" s="270"/>
      <c r="AS38" s="262"/>
      <c r="AT38" s="365"/>
      <c r="AU38" s="359"/>
    </row>
    <row r="39" spans="1:47" ht="18.75" x14ac:dyDescent="0.25">
      <c r="A39" s="4" t="s">
        <v>2</v>
      </c>
      <c r="B39" s="291">
        <f>SUM(F37:I38)</f>
        <v>8</v>
      </c>
      <c r="C39" s="291"/>
      <c r="D39" s="291"/>
      <c r="E39" s="291"/>
      <c r="F39" s="280">
        <f>F37*100/B39</f>
        <v>37.5</v>
      </c>
      <c r="G39" s="280">
        <f>G37*100/B39</f>
        <v>25</v>
      </c>
      <c r="H39" s="280">
        <f>H37*100/B39</f>
        <v>12.5</v>
      </c>
      <c r="I39" s="280">
        <f>I37*100/B39</f>
        <v>25</v>
      </c>
      <c r="J39" s="283"/>
      <c r="K39" s="233"/>
      <c r="L39" s="286"/>
      <c r="M39" s="277"/>
      <c r="N39" s="283"/>
      <c r="O39" s="233"/>
      <c r="P39" s="236"/>
      <c r="Q39" s="238"/>
      <c r="R39" s="243"/>
      <c r="S39" s="243"/>
      <c r="T39" s="246"/>
      <c r="U39" s="246"/>
      <c r="V39" s="243"/>
      <c r="W39" s="243"/>
      <c r="X39" s="256"/>
      <c r="Y39" s="258"/>
      <c r="Z39" s="264"/>
      <c r="AA39" s="267"/>
      <c r="AB39" s="253"/>
      <c r="AC39" s="253"/>
      <c r="AD39" s="230"/>
      <c r="AE39" s="230"/>
      <c r="AF39" s="253"/>
      <c r="AG39" s="381"/>
      <c r="AH39" s="256"/>
      <c r="AI39" s="238"/>
      <c r="AJ39" s="243"/>
      <c r="AK39" s="283"/>
      <c r="AL39" s="246"/>
      <c r="AM39" s="286"/>
      <c r="AN39" s="243"/>
      <c r="AO39" s="283"/>
      <c r="AP39" s="256"/>
      <c r="AQ39" s="258"/>
      <c r="AR39" s="270"/>
      <c r="AS39" s="262"/>
      <c r="AT39" s="365"/>
      <c r="AU39" s="359"/>
    </row>
    <row r="40" spans="1:47" ht="18.75" x14ac:dyDescent="0.25">
      <c r="A40" s="4" t="s">
        <v>95</v>
      </c>
      <c r="B40" s="289" t="s">
        <v>98</v>
      </c>
      <c r="C40" s="289"/>
      <c r="D40" s="289"/>
      <c r="E40" s="289"/>
      <c r="F40" s="281"/>
      <c r="G40" s="281"/>
      <c r="H40" s="281"/>
      <c r="I40" s="281"/>
      <c r="J40" s="284"/>
      <c r="K40" s="239"/>
      <c r="L40" s="287"/>
      <c r="M40" s="277"/>
      <c r="N40" s="284"/>
      <c r="O40" s="233"/>
      <c r="P40" s="236"/>
      <c r="Q40" s="238"/>
      <c r="R40" s="244"/>
      <c r="S40" s="243"/>
      <c r="T40" s="247"/>
      <c r="U40" s="246"/>
      <c r="V40" s="244"/>
      <c r="W40" s="243"/>
      <c r="X40" s="256"/>
      <c r="Y40" s="258"/>
      <c r="Z40" s="264"/>
      <c r="AA40" s="267"/>
      <c r="AB40" s="254"/>
      <c r="AC40" s="253"/>
      <c r="AD40" s="354"/>
      <c r="AE40" s="230"/>
      <c r="AF40" s="254"/>
      <c r="AG40" s="381"/>
      <c r="AH40" s="256"/>
      <c r="AI40" s="238"/>
      <c r="AJ40" s="244"/>
      <c r="AK40" s="284"/>
      <c r="AL40" s="247"/>
      <c r="AM40" s="287"/>
      <c r="AN40" s="244"/>
      <c r="AO40" s="284"/>
      <c r="AP40" s="256"/>
      <c r="AQ40" s="258"/>
      <c r="AR40" s="270"/>
      <c r="AS40" s="262"/>
      <c r="AT40" s="365"/>
      <c r="AU40" s="359"/>
    </row>
    <row r="41" spans="1:47" s="78" customFormat="1" ht="59.25" customHeight="1" thickBot="1" x14ac:dyDescent="0.3">
      <c r="A41" s="183" t="s">
        <v>93</v>
      </c>
      <c r="B41" s="70" t="s">
        <v>17</v>
      </c>
      <c r="C41" s="82">
        <f>SUM(F41:I41)</f>
        <v>8</v>
      </c>
      <c r="D41" s="70" t="s">
        <v>4</v>
      </c>
      <c r="E41" s="70" t="s">
        <v>211</v>
      </c>
      <c r="F41" s="83">
        <v>3</v>
      </c>
      <c r="G41" s="83">
        <v>2</v>
      </c>
      <c r="H41" s="83">
        <v>1</v>
      </c>
      <c r="I41" s="83">
        <v>2</v>
      </c>
      <c r="J41" s="77">
        <v>1</v>
      </c>
      <c r="K41" s="77"/>
      <c r="L41" s="70">
        <v>1</v>
      </c>
      <c r="M41" s="278"/>
      <c r="N41" s="77">
        <v>0</v>
      </c>
      <c r="O41" s="234"/>
      <c r="P41" s="288"/>
      <c r="Q41" s="275"/>
      <c r="R41" s="77">
        <v>2</v>
      </c>
      <c r="S41" s="250"/>
      <c r="T41" s="75">
        <v>2</v>
      </c>
      <c r="U41" s="251"/>
      <c r="V41" s="77">
        <v>2</v>
      </c>
      <c r="W41" s="250"/>
      <c r="X41" s="356"/>
      <c r="Y41" s="314"/>
      <c r="Z41" s="265"/>
      <c r="AA41" s="268"/>
      <c r="AB41" s="77">
        <v>0</v>
      </c>
      <c r="AC41" s="384"/>
      <c r="AD41" s="75">
        <v>0</v>
      </c>
      <c r="AE41" s="231"/>
      <c r="AF41" s="77">
        <v>1</v>
      </c>
      <c r="AG41" s="382"/>
      <c r="AH41" s="356"/>
      <c r="AI41" s="315"/>
      <c r="AJ41" s="77"/>
      <c r="AK41" s="77"/>
      <c r="AL41" s="75"/>
      <c r="AM41" s="75"/>
      <c r="AN41" s="77"/>
      <c r="AO41" s="77"/>
      <c r="AP41" s="356"/>
      <c r="AQ41" s="314"/>
      <c r="AR41" s="363"/>
      <c r="AS41" s="312"/>
      <c r="AT41" s="366"/>
      <c r="AU41" s="360"/>
    </row>
    <row r="42" spans="1:47" s="68" customFormat="1" ht="36" customHeight="1" x14ac:dyDescent="0.25">
      <c r="A42" s="66" t="s">
        <v>137</v>
      </c>
      <c r="B42" s="302" t="s">
        <v>158</v>
      </c>
      <c r="C42" s="302"/>
      <c r="D42" s="302"/>
      <c r="E42" s="302"/>
      <c r="F42" s="279" t="s">
        <v>76</v>
      </c>
      <c r="G42" s="279"/>
      <c r="H42" s="279"/>
      <c r="I42" s="279"/>
      <c r="J42" s="67" t="s">
        <v>67</v>
      </c>
      <c r="K42" s="67" t="s">
        <v>49</v>
      </c>
      <c r="L42" s="67" t="s">
        <v>67</v>
      </c>
      <c r="M42" s="67" t="s">
        <v>49</v>
      </c>
      <c r="N42" s="67" t="s">
        <v>67</v>
      </c>
      <c r="O42" s="67" t="s">
        <v>49</v>
      </c>
      <c r="P42" s="67" t="s">
        <v>67</v>
      </c>
      <c r="Q42" s="67" t="s">
        <v>49</v>
      </c>
      <c r="R42" s="242">
        <f>SUM(R47)</f>
        <v>0</v>
      </c>
      <c r="S42" s="249">
        <f>R42*100/B45</f>
        <v>0</v>
      </c>
      <c r="T42" s="245">
        <f>SUM(T47)</f>
        <v>0</v>
      </c>
      <c r="U42" s="248">
        <f>T42*100/B45</f>
        <v>0</v>
      </c>
      <c r="V42" s="242">
        <f>SUM(V47)</f>
        <v>228</v>
      </c>
      <c r="W42" s="249">
        <f>V42*100/B45</f>
        <v>76</v>
      </c>
      <c r="X42" s="355">
        <f>SUM(R42,T42,V42)</f>
        <v>228</v>
      </c>
      <c r="Y42" s="333">
        <f>X42*100/B45</f>
        <v>76</v>
      </c>
      <c r="Z42" s="269">
        <f>SUM(P43,X42)</f>
        <v>1467</v>
      </c>
      <c r="AA42" s="261">
        <f>Z42*100/B45</f>
        <v>489</v>
      </c>
      <c r="AB42" s="252">
        <f>SUM(AB47)</f>
        <v>0</v>
      </c>
      <c r="AC42" s="383">
        <f>AB42*100/B45</f>
        <v>0</v>
      </c>
      <c r="AD42" s="353">
        <f>SUM(AD47)</f>
        <v>38</v>
      </c>
      <c r="AE42" s="226">
        <f>AD42*100/B45</f>
        <v>12.666666666666666</v>
      </c>
      <c r="AF42" s="252">
        <f>SUM(AF47)</f>
        <v>77</v>
      </c>
      <c r="AG42" s="380">
        <f>AF42*100/B45</f>
        <v>25.666666666666668</v>
      </c>
      <c r="AH42" s="355">
        <f>SUM(AB42,AD42,AF42)</f>
        <v>115</v>
      </c>
      <c r="AI42" s="357">
        <f>AH42*100/B45</f>
        <v>38.333333333333336</v>
      </c>
      <c r="AJ42" s="249">
        <f>SUM(AJ47)</f>
        <v>0</v>
      </c>
      <c r="AK42" s="361">
        <f>AJ42*100/B45</f>
        <v>0</v>
      </c>
      <c r="AL42" s="248">
        <f>SUM(AL47)</f>
        <v>0</v>
      </c>
      <c r="AM42" s="362">
        <f>AL42*100/B45</f>
        <v>0</v>
      </c>
      <c r="AN42" s="249">
        <f>SUM(AN47)</f>
        <v>0</v>
      </c>
      <c r="AO42" s="361">
        <f>AN42*100/B45</f>
        <v>0</v>
      </c>
      <c r="AP42" s="355">
        <f>SUM(AJ42,AL42,AN42)</f>
        <v>0</v>
      </c>
      <c r="AQ42" s="333">
        <f>AP42*100/B45</f>
        <v>0</v>
      </c>
      <c r="AR42" s="269">
        <f>SUM(AH42,AP42)</f>
        <v>115</v>
      </c>
      <c r="AS42" s="266">
        <f>AR42*100/B45</f>
        <v>38.333333333333336</v>
      </c>
      <c r="AT42" s="364">
        <f>SUM(Z42,AR42)</f>
        <v>1582</v>
      </c>
      <c r="AU42" s="358">
        <f>AT42*100/B45</f>
        <v>527.33333333333337</v>
      </c>
    </row>
    <row r="43" spans="1:47" ht="54.75" customHeight="1" x14ac:dyDescent="0.25">
      <c r="A43" s="4" t="s">
        <v>131</v>
      </c>
      <c r="B43" s="295" t="s">
        <v>207</v>
      </c>
      <c r="C43" s="296"/>
      <c r="D43" s="296"/>
      <c r="E43" s="297"/>
      <c r="F43" s="240">
        <f>SUM(F47)</f>
        <v>60</v>
      </c>
      <c r="G43" s="240">
        <f>SUM(G47)</f>
        <v>120</v>
      </c>
      <c r="H43" s="240">
        <f>SUM(H47)</f>
        <v>60</v>
      </c>
      <c r="I43" s="240">
        <f>SUM(I47)</f>
        <v>60</v>
      </c>
      <c r="J43" s="282">
        <f t="shared" ref="J43:N43" si="1">SUM(J47)</f>
        <v>120</v>
      </c>
      <c r="K43" s="232">
        <f>J43*100/B45</f>
        <v>40</v>
      </c>
      <c r="L43" s="285">
        <f t="shared" si="1"/>
        <v>566</v>
      </c>
      <c r="M43" s="276">
        <f>L43*100/B45</f>
        <v>188.66666666666666</v>
      </c>
      <c r="N43" s="282">
        <f t="shared" si="1"/>
        <v>553</v>
      </c>
      <c r="O43" s="232">
        <f>N43*100/B45</f>
        <v>184.33333333333334</v>
      </c>
      <c r="P43" s="235">
        <f>SUM(J43,L43,N43)</f>
        <v>1239</v>
      </c>
      <c r="Q43" s="237">
        <f>P43*100/B45</f>
        <v>413</v>
      </c>
      <c r="R43" s="243"/>
      <c r="S43" s="243"/>
      <c r="T43" s="246"/>
      <c r="U43" s="246"/>
      <c r="V43" s="243"/>
      <c r="W43" s="243"/>
      <c r="X43" s="256"/>
      <c r="Y43" s="258"/>
      <c r="Z43" s="270"/>
      <c r="AA43" s="262"/>
      <c r="AB43" s="253"/>
      <c r="AC43" s="253"/>
      <c r="AD43" s="230"/>
      <c r="AE43" s="227"/>
      <c r="AF43" s="253"/>
      <c r="AG43" s="381"/>
      <c r="AH43" s="256"/>
      <c r="AI43" s="238"/>
      <c r="AJ43" s="243"/>
      <c r="AK43" s="283"/>
      <c r="AL43" s="246"/>
      <c r="AM43" s="286"/>
      <c r="AN43" s="243"/>
      <c r="AO43" s="283"/>
      <c r="AP43" s="256"/>
      <c r="AQ43" s="258"/>
      <c r="AR43" s="270"/>
      <c r="AS43" s="267"/>
      <c r="AT43" s="365"/>
      <c r="AU43" s="359"/>
    </row>
    <row r="44" spans="1:47" ht="18.75" customHeight="1" x14ac:dyDescent="0.25">
      <c r="A44" s="4" t="s">
        <v>138</v>
      </c>
      <c r="B44" s="298" t="s">
        <v>208</v>
      </c>
      <c r="C44" s="298"/>
      <c r="D44" s="298"/>
      <c r="E44" s="298"/>
      <c r="F44" s="240"/>
      <c r="G44" s="240"/>
      <c r="H44" s="240"/>
      <c r="I44" s="240"/>
      <c r="J44" s="283"/>
      <c r="K44" s="233"/>
      <c r="L44" s="286"/>
      <c r="M44" s="277"/>
      <c r="N44" s="283"/>
      <c r="O44" s="233"/>
      <c r="P44" s="236"/>
      <c r="Q44" s="238"/>
      <c r="R44" s="243"/>
      <c r="S44" s="243"/>
      <c r="T44" s="246"/>
      <c r="U44" s="246"/>
      <c r="V44" s="243"/>
      <c r="W44" s="243"/>
      <c r="X44" s="256"/>
      <c r="Y44" s="258"/>
      <c r="Z44" s="270"/>
      <c r="AA44" s="262"/>
      <c r="AB44" s="253"/>
      <c r="AC44" s="253"/>
      <c r="AD44" s="230"/>
      <c r="AE44" s="227"/>
      <c r="AF44" s="253"/>
      <c r="AG44" s="381"/>
      <c r="AH44" s="256"/>
      <c r="AI44" s="238"/>
      <c r="AJ44" s="243"/>
      <c r="AK44" s="283"/>
      <c r="AL44" s="246"/>
      <c r="AM44" s="286"/>
      <c r="AN44" s="243"/>
      <c r="AO44" s="283"/>
      <c r="AP44" s="256"/>
      <c r="AQ44" s="258"/>
      <c r="AR44" s="270"/>
      <c r="AS44" s="267"/>
      <c r="AT44" s="365"/>
      <c r="AU44" s="359"/>
    </row>
    <row r="45" spans="1:47" ht="18.75" x14ac:dyDescent="0.25">
      <c r="A45" s="4" t="s">
        <v>2</v>
      </c>
      <c r="B45" s="291">
        <f>SUM(F43:I44)</f>
        <v>300</v>
      </c>
      <c r="C45" s="291"/>
      <c r="D45" s="291"/>
      <c r="E45" s="291"/>
      <c r="F45" s="293">
        <f>F43*100/B45</f>
        <v>20</v>
      </c>
      <c r="G45" s="293">
        <f>G43*100/B45</f>
        <v>40</v>
      </c>
      <c r="H45" s="293">
        <f>H43*100/B45</f>
        <v>20</v>
      </c>
      <c r="I45" s="293">
        <f>I43*100/B45</f>
        <v>20</v>
      </c>
      <c r="J45" s="283"/>
      <c r="K45" s="233"/>
      <c r="L45" s="286"/>
      <c r="M45" s="277"/>
      <c r="N45" s="283"/>
      <c r="O45" s="233"/>
      <c r="P45" s="236"/>
      <c r="Q45" s="238"/>
      <c r="R45" s="243"/>
      <c r="S45" s="243"/>
      <c r="T45" s="246"/>
      <c r="U45" s="246"/>
      <c r="V45" s="243"/>
      <c r="W45" s="243"/>
      <c r="X45" s="256"/>
      <c r="Y45" s="258"/>
      <c r="Z45" s="270"/>
      <c r="AA45" s="262"/>
      <c r="AB45" s="253"/>
      <c r="AC45" s="253"/>
      <c r="AD45" s="230"/>
      <c r="AE45" s="227"/>
      <c r="AF45" s="253"/>
      <c r="AG45" s="381"/>
      <c r="AH45" s="256"/>
      <c r="AI45" s="238"/>
      <c r="AJ45" s="243"/>
      <c r="AK45" s="283"/>
      <c r="AL45" s="246"/>
      <c r="AM45" s="286"/>
      <c r="AN45" s="243"/>
      <c r="AO45" s="283"/>
      <c r="AP45" s="256"/>
      <c r="AQ45" s="258"/>
      <c r="AR45" s="270"/>
      <c r="AS45" s="267"/>
      <c r="AT45" s="365"/>
      <c r="AU45" s="359"/>
    </row>
    <row r="46" spans="1:47" ht="18.75" x14ac:dyDescent="0.25">
      <c r="A46" s="4" t="s">
        <v>95</v>
      </c>
      <c r="B46" s="289" t="s">
        <v>98</v>
      </c>
      <c r="C46" s="289"/>
      <c r="D46" s="289"/>
      <c r="E46" s="289"/>
      <c r="F46" s="294"/>
      <c r="G46" s="294"/>
      <c r="H46" s="294"/>
      <c r="I46" s="294"/>
      <c r="J46" s="284"/>
      <c r="K46" s="239"/>
      <c r="L46" s="287"/>
      <c r="M46" s="277"/>
      <c r="N46" s="284"/>
      <c r="O46" s="233"/>
      <c r="P46" s="236"/>
      <c r="Q46" s="238"/>
      <c r="R46" s="244"/>
      <c r="S46" s="243"/>
      <c r="T46" s="247"/>
      <c r="U46" s="246"/>
      <c r="V46" s="244"/>
      <c r="W46" s="243"/>
      <c r="X46" s="256"/>
      <c r="Y46" s="258"/>
      <c r="Z46" s="270"/>
      <c r="AA46" s="262"/>
      <c r="AB46" s="254"/>
      <c r="AC46" s="253"/>
      <c r="AD46" s="354"/>
      <c r="AE46" s="227"/>
      <c r="AF46" s="254"/>
      <c r="AG46" s="381"/>
      <c r="AH46" s="256"/>
      <c r="AI46" s="238"/>
      <c r="AJ46" s="244"/>
      <c r="AK46" s="284"/>
      <c r="AL46" s="247"/>
      <c r="AM46" s="287"/>
      <c r="AN46" s="244"/>
      <c r="AO46" s="284"/>
      <c r="AP46" s="256"/>
      <c r="AQ46" s="258"/>
      <c r="AR46" s="270"/>
      <c r="AS46" s="267"/>
      <c r="AT46" s="365"/>
      <c r="AU46" s="359"/>
    </row>
    <row r="47" spans="1:47" s="86" customFormat="1" ht="56.25" customHeight="1" thickBot="1" x14ac:dyDescent="0.3">
      <c r="A47" s="182" t="s">
        <v>93</v>
      </c>
      <c r="B47" s="71" t="s">
        <v>94</v>
      </c>
      <c r="C47" s="82">
        <f>SUM(F47:I47)</f>
        <v>300</v>
      </c>
      <c r="D47" s="71" t="s">
        <v>4</v>
      </c>
      <c r="E47" s="70" t="s">
        <v>210</v>
      </c>
      <c r="F47" s="75">
        <v>60</v>
      </c>
      <c r="G47" s="75">
        <v>120</v>
      </c>
      <c r="H47" s="75">
        <v>60</v>
      </c>
      <c r="I47" s="75">
        <v>60</v>
      </c>
      <c r="J47" s="77">
        <v>120</v>
      </c>
      <c r="K47" s="77"/>
      <c r="L47" s="70">
        <v>566</v>
      </c>
      <c r="M47" s="278"/>
      <c r="N47" s="77">
        <v>553</v>
      </c>
      <c r="O47" s="234"/>
      <c r="P47" s="288"/>
      <c r="Q47" s="275"/>
      <c r="R47" s="77">
        <v>0</v>
      </c>
      <c r="S47" s="250"/>
      <c r="T47" s="75">
        <v>0</v>
      </c>
      <c r="U47" s="251"/>
      <c r="V47" s="77">
        <v>228</v>
      </c>
      <c r="W47" s="250"/>
      <c r="X47" s="373"/>
      <c r="Y47" s="374"/>
      <c r="Z47" s="271"/>
      <c r="AA47" s="312"/>
      <c r="AB47" s="77">
        <v>0</v>
      </c>
      <c r="AC47" s="384"/>
      <c r="AD47" s="75">
        <v>38</v>
      </c>
      <c r="AE47" s="228"/>
      <c r="AF47" s="77">
        <v>77</v>
      </c>
      <c r="AG47" s="382"/>
      <c r="AH47" s="356"/>
      <c r="AI47" s="315"/>
      <c r="AJ47" s="77"/>
      <c r="AK47" s="77"/>
      <c r="AL47" s="75"/>
      <c r="AM47" s="75"/>
      <c r="AN47" s="77"/>
      <c r="AO47" s="77"/>
      <c r="AP47" s="356"/>
      <c r="AQ47" s="314"/>
      <c r="AR47" s="363"/>
      <c r="AS47" s="268"/>
      <c r="AT47" s="366"/>
      <c r="AU47" s="360"/>
    </row>
    <row r="48" spans="1:47" s="85" customFormat="1" ht="33.75" customHeight="1" x14ac:dyDescent="0.25">
      <c r="A48" s="84" t="s">
        <v>161</v>
      </c>
      <c r="B48" s="302" t="s">
        <v>160</v>
      </c>
      <c r="C48" s="302"/>
      <c r="D48" s="302"/>
      <c r="E48" s="302"/>
      <c r="F48" s="290" t="s">
        <v>77</v>
      </c>
      <c r="G48" s="290"/>
      <c r="H48" s="290"/>
      <c r="I48" s="290"/>
      <c r="J48" s="67" t="s">
        <v>67</v>
      </c>
      <c r="K48" s="67" t="s">
        <v>49</v>
      </c>
      <c r="L48" s="67" t="s">
        <v>67</v>
      </c>
      <c r="M48" s="67" t="s">
        <v>49</v>
      </c>
      <c r="N48" s="67" t="s">
        <v>67</v>
      </c>
      <c r="O48" s="67" t="s">
        <v>49</v>
      </c>
      <c r="P48" s="67" t="s">
        <v>67</v>
      </c>
      <c r="Q48" s="53" t="s">
        <v>49</v>
      </c>
      <c r="R48" s="242">
        <f>SUM(R53)</f>
        <v>0</v>
      </c>
      <c r="S48" s="242">
        <f>R48*100/B51</f>
        <v>0</v>
      </c>
      <c r="T48" s="245">
        <f>SUM(T53)</f>
        <v>0</v>
      </c>
      <c r="U48" s="248">
        <f>T48*100/B51</f>
        <v>0</v>
      </c>
      <c r="V48" s="242">
        <f>SUM(V53)</f>
        <v>0</v>
      </c>
      <c r="W48" s="242">
        <f>V48*100/B51</f>
        <v>0</v>
      </c>
      <c r="X48" s="255">
        <f>SUM(R48,T48,V48)</f>
        <v>0</v>
      </c>
      <c r="Y48" s="257">
        <f>X48*100/B51</f>
        <v>0</v>
      </c>
      <c r="Z48" s="259">
        <f>SUM(P49,X48)</f>
        <v>1</v>
      </c>
      <c r="AA48" s="261">
        <f>Z48*100/B51</f>
        <v>50</v>
      </c>
      <c r="AB48" s="252">
        <f>SUM(AB53)</f>
        <v>0</v>
      </c>
      <c r="AC48" s="252">
        <f>AB48*100/B51</f>
        <v>0</v>
      </c>
      <c r="AD48" s="353">
        <f>SUM(AD53)</f>
        <v>0</v>
      </c>
      <c r="AE48" s="353">
        <f>AD48*100/B51</f>
        <v>0</v>
      </c>
      <c r="AF48" s="252">
        <f>SUM(AF53)</f>
        <v>0</v>
      </c>
      <c r="AG48" s="252">
        <f>AF48*100/B51</f>
        <v>0</v>
      </c>
      <c r="AH48" s="355">
        <f>SUM(AB48,AD48,AF48)</f>
        <v>0</v>
      </c>
      <c r="AI48" s="201">
        <f>AH48*100/B51</f>
        <v>0</v>
      </c>
      <c r="AJ48" s="249">
        <f>SUM(AJ53)</f>
        <v>0</v>
      </c>
      <c r="AK48" s="361">
        <f>AJ48*100/B51</f>
        <v>0</v>
      </c>
      <c r="AL48" s="248">
        <f>SUM(AL53)</f>
        <v>0</v>
      </c>
      <c r="AM48" s="362">
        <f>AL48*100/B51</f>
        <v>0</v>
      </c>
      <c r="AN48" s="249">
        <f>SUM(AN53)</f>
        <v>0</v>
      </c>
      <c r="AO48" s="361">
        <f>AN48*100/B51</f>
        <v>0</v>
      </c>
      <c r="AP48" s="355">
        <f>SUM(AJ48,AL48,AN48)</f>
        <v>0</v>
      </c>
      <c r="AQ48" s="333">
        <f>AP48*100/B51</f>
        <v>0</v>
      </c>
      <c r="AR48" s="269">
        <f>SUM(AH48,AP48)</f>
        <v>0</v>
      </c>
      <c r="AS48" s="261">
        <f>AR48*100/B51</f>
        <v>0</v>
      </c>
      <c r="AT48" s="364">
        <f>SUM(Z48,AR48)</f>
        <v>1</v>
      </c>
      <c r="AU48" s="379">
        <f>AT48*100/B51</f>
        <v>50</v>
      </c>
    </row>
    <row r="49" spans="1:47" s="5" customFormat="1" ht="40.5" customHeight="1" x14ac:dyDescent="0.25">
      <c r="A49" s="8" t="s">
        <v>88</v>
      </c>
      <c r="B49" s="298" t="s">
        <v>162</v>
      </c>
      <c r="C49" s="298"/>
      <c r="D49" s="298"/>
      <c r="E49" s="298"/>
      <c r="F49" s="240">
        <f>SUM(F53:F54,)</f>
        <v>1</v>
      </c>
      <c r="G49" s="240">
        <f>SUM(G53:G54)</f>
        <v>0</v>
      </c>
      <c r="H49" s="240">
        <f>SUM(H53:H54,)</f>
        <v>0</v>
      </c>
      <c r="I49" s="240">
        <f>SUM(I53:I54,)</f>
        <v>1</v>
      </c>
      <c r="J49" s="282">
        <f>SUM(J53:J54)</f>
        <v>0</v>
      </c>
      <c r="K49" s="232">
        <f>J49*100/B51</f>
        <v>0</v>
      </c>
      <c r="L49" s="282">
        <f>SUM(L53:L54)</f>
        <v>0</v>
      </c>
      <c r="M49" s="276">
        <f>L49*100/B51</f>
        <v>0</v>
      </c>
      <c r="N49" s="282">
        <f>SUM(N53:N54)</f>
        <v>1</v>
      </c>
      <c r="O49" s="232">
        <f>N49*100/B51</f>
        <v>50</v>
      </c>
      <c r="P49" s="235">
        <f>SUM(J49,L49,N49)</f>
        <v>1</v>
      </c>
      <c r="Q49" s="237">
        <f>P49*100/B51</f>
        <v>50</v>
      </c>
      <c r="R49" s="243"/>
      <c r="S49" s="243"/>
      <c r="T49" s="246"/>
      <c r="U49" s="246"/>
      <c r="V49" s="243"/>
      <c r="W49" s="243"/>
      <c r="X49" s="256"/>
      <c r="Y49" s="258"/>
      <c r="Z49" s="260"/>
      <c r="AA49" s="262"/>
      <c r="AB49" s="253"/>
      <c r="AC49" s="253"/>
      <c r="AD49" s="230"/>
      <c r="AE49" s="230"/>
      <c r="AF49" s="253"/>
      <c r="AG49" s="253"/>
      <c r="AH49" s="256"/>
      <c r="AI49" s="197"/>
      <c r="AJ49" s="243"/>
      <c r="AK49" s="283"/>
      <c r="AL49" s="246"/>
      <c r="AM49" s="286"/>
      <c r="AN49" s="243"/>
      <c r="AO49" s="283"/>
      <c r="AP49" s="256"/>
      <c r="AQ49" s="258"/>
      <c r="AR49" s="270"/>
      <c r="AS49" s="262"/>
      <c r="AT49" s="365"/>
      <c r="AU49" s="377"/>
    </row>
    <row r="50" spans="1:47" s="5" customFormat="1" ht="39" customHeight="1" x14ac:dyDescent="0.25">
      <c r="A50" s="8" t="s">
        <v>163</v>
      </c>
      <c r="B50" s="295" t="s">
        <v>164</v>
      </c>
      <c r="C50" s="296"/>
      <c r="D50" s="296"/>
      <c r="E50" s="297"/>
      <c r="F50" s="240"/>
      <c r="G50" s="240"/>
      <c r="H50" s="240"/>
      <c r="I50" s="240"/>
      <c r="J50" s="283"/>
      <c r="K50" s="233"/>
      <c r="L50" s="283"/>
      <c r="M50" s="277"/>
      <c r="N50" s="283"/>
      <c r="O50" s="233"/>
      <c r="P50" s="236"/>
      <c r="Q50" s="238"/>
      <c r="R50" s="243"/>
      <c r="S50" s="243"/>
      <c r="T50" s="246"/>
      <c r="U50" s="246"/>
      <c r="V50" s="243"/>
      <c r="W50" s="243"/>
      <c r="X50" s="256"/>
      <c r="Y50" s="258"/>
      <c r="Z50" s="260"/>
      <c r="AA50" s="262"/>
      <c r="AB50" s="253"/>
      <c r="AC50" s="253"/>
      <c r="AD50" s="230"/>
      <c r="AE50" s="230"/>
      <c r="AF50" s="253"/>
      <c r="AG50" s="253"/>
      <c r="AH50" s="256"/>
      <c r="AI50" s="197"/>
      <c r="AJ50" s="243"/>
      <c r="AK50" s="283"/>
      <c r="AL50" s="246"/>
      <c r="AM50" s="286"/>
      <c r="AN50" s="243"/>
      <c r="AO50" s="283"/>
      <c r="AP50" s="256"/>
      <c r="AQ50" s="258"/>
      <c r="AR50" s="270"/>
      <c r="AS50" s="262"/>
      <c r="AT50" s="365"/>
      <c r="AU50" s="377"/>
    </row>
    <row r="51" spans="1:47" s="5" customFormat="1" ht="18.75" x14ac:dyDescent="0.25">
      <c r="A51" s="8" t="s">
        <v>2</v>
      </c>
      <c r="B51" s="291">
        <f>SUM(F49:I50)</f>
        <v>2</v>
      </c>
      <c r="C51" s="291"/>
      <c r="D51" s="291"/>
      <c r="E51" s="291"/>
      <c r="F51" s="241">
        <f>F49*100/B51</f>
        <v>50</v>
      </c>
      <c r="G51" s="241">
        <f>G49*100/B51</f>
        <v>0</v>
      </c>
      <c r="H51" s="241">
        <f>H49*100/B51</f>
        <v>0</v>
      </c>
      <c r="I51" s="241">
        <f>I49*100/B51</f>
        <v>50</v>
      </c>
      <c r="J51" s="283"/>
      <c r="K51" s="233"/>
      <c r="L51" s="283"/>
      <c r="M51" s="277"/>
      <c r="N51" s="283"/>
      <c r="O51" s="233"/>
      <c r="P51" s="236"/>
      <c r="Q51" s="238"/>
      <c r="R51" s="243"/>
      <c r="S51" s="243"/>
      <c r="T51" s="246"/>
      <c r="U51" s="246"/>
      <c r="V51" s="243"/>
      <c r="W51" s="243"/>
      <c r="X51" s="256"/>
      <c r="Y51" s="258"/>
      <c r="Z51" s="260"/>
      <c r="AA51" s="262"/>
      <c r="AB51" s="253"/>
      <c r="AC51" s="253"/>
      <c r="AD51" s="230"/>
      <c r="AE51" s="230"/>
      <c r="AF51" s="253"/>
      <c r="AG51" s="253"/>
      <c r="AH51" s="256"/>
      <c r="AI51" s="197"/>
      <c r="AJ51" s="243"/>
      <c r="AK51" s="283"/>
      <c r="AL51" s="246"/>
      <c r="AM51" s="286"/>
      <c r="AN51" s="243"/>
      <c r="AO51" s="283"/>
      <c r="AP51" s="256"/>
      <c r="AQ51" s="258"/>
      <c r="AR51" s="270"/>
      <c r="AS51" s="262"/>
      <c r="AT51" s="365"/>
      <c r="AU51" s="377"/>
    </row>
    <row r="52" spans="1:47" ht="18.75" customHeight="1" x14ac:dyDescent="0.25">
      <c r="A52" s="4" t="s">
        <v>95</v>
      </c>
      <c r="B52" s="289" t="s">
        <v>101</v>
      </c>
      <c r="C52" s="289"/>
      <c r="D52" s="289"/>
      <c r="E52" s="289"/>
      <c r="F52" s="241"/>
      <c r="G52" s="241"/>
      <c r="H52" s="241"/>
      <c r="I52" s="241"/>
      <c r="J52" s="284"/>
      <c r="K52" s="239"/>
      <c r="L52" s="284"/>
      <c r="M52" s="292"/>
      <c r="N52" s="284"/>
      <c r="O52" s="239"/>
      <c r="P52" s="236"/>
      <c r="Q52" s="238"/>
      <c r="R52" s="244"/>
      <c r="S52" s="244"/>
      <c r="T52" s="247"/>
      <c r="U52" s="247"/>
      <c r="V52" s="244"/>
      <c r="W52" s="244"/>
      <c r="X52" s="256"/>
      <c r="Y52" s="258"/>
      <c r="Z52" s="260"/>
      <c r="AA52" s="262"/>
      <c r="AB52" s="254"/>
      <c r="AC52" s="254"/>
      <c r="AD52" s="354"/>
      <c r="AE52" s="354"/>
      <c r="AF52" s="254"/>
      <c r="AG52" s="254"/>
      <c r="AH52" s="256"/>
      <c r="AI52" s="197"/>
      <c r="AJ52" s="244"/>
      <c r="AK52" s="284"/>
      <c r="AL52" s="247"/>
      <c r="AM52" s="287"/>
      <c r="AN52" s="244"/>
      <c r="AO52" s="284"/>
      <c r="AP52" s="256"/>
      <c r="AQ52" s="258"/>
      <c r="AR52" s="270"/>
      <c r="AS52" s="262"/>
      <c r="AT52" s="365"/>
      <c r="AU52" s="377"/>
    </row>
    <row r="53" spans="1:47" s="88" customFormat="1" ht="46.5" customHeight="1" thickBot="1" x14ac:dyDescent="0.3">
      <c r="A53" s="69" t="s">
        <v>100</v>
      </c>
      <c r="B53" s="70" t="s">
        <v>17</v>
      </c>
      <c r="C53" s="70">
        <f>SUM(F53:I53)</f>
        <v>1</v>
      </c>
      <c r="D53" s="70" t="s">
        <v>8</v>
      </c>
      <c r="E53" s="70" t="s">
        <v>209</v>
      </c>
      <c r="F53" s="70">
        <v>1</v>
      </c>
      <c r="G53" s="70">
        <v>0</v>
      </c>
      <c r="H53" s="70">
        <v>0</v>
      </c>
      <c r="I53" s="70">
        <v>0</v>
      </c>
      <c r="J53" s="77">
        <v>0</v>
      </c>
      <c r="K53" s="77"/>
      <c r="L53" s="75">
        <v>0</v>
      </c>
      <c r="M53" s="75"/>
      <c r="N53" s="77">
        <v>1</v>
      </c>
      <c r="O53" s="77">
        <f>N53*100/C53</f>
        <v>100</v>
      </c>
      <c r="P53" s="199">
        <f>J53+L53+N53</f>
        <v>1</v>
      </c>
      <c r="Q53" s="198">
        <f>N53*100/C53</f>
        <v>100</v>
      </c>
      <c r="R53" s="77">
        <v>0</v>
      </c>
      <c r="S53" s="77">
        <f>R53*100/B51</f>
        <v>0</v>
      </c>
      <c r="T53" s="190">
        <v>0</v>
      </c>
      <c r="U53" s="190">
        <f>T48*100/B51</f>
        <v>0</v>
      </c>
      <c r="V53" s="191">
        <v>0</v>
      </c>
      <c r="W53" s="191">
        <f>V53*100/C53</f>
        <v>0</v>
      </c>
      <c r="X53" s="187">
        <f>R53+T53+V53</f>
        <v>0</v>
      </c>
      <c r="Y53" s="188">
        <f>X53*100/C53</f>
        <v>0</v>
      </c>
      <c r="Z53" s="189">
        <f>P53+X53</f>
        <v>1</v>
      </c>
      <c r="AA53" s="192">
        <f>Z53*100/C53</f>
        <v>100</v>
      </c>
      <c r="AB53" s="191">
        <v>0</v>
      </c>
      <c r="AC53" s="191">
        <f>AB53*100/C53</f>
        <v>0</v>
      </c>
      <c r="AD53" s="190">
        <v>0</v>
      </c>
      <c r="AE53" s="190">
        <f>AD53*100/C53</f>
        <v>0</v>
      </c>
      <c r="AF53" s="191">
        <v>0</v>
      </c>
      <c r="AG53" s="191">
        <f>AF53*100/C53</f>
        <v>0</v>
      </c>
      <c r="AH53" s="200">
        <f>AB53+AD53+AF53</f>
        <v>0</v>
      </c>
      <c r="AI53" s="197">
        <f>AH53*100/C53</f>
        <v>0</v>
      </c>
      <c r="AJ53" s="191"/>
      <c r="AK53" s="191">
        <f>AJ53*100/C53</f>
        <v>0</v>
      </c>
      <c r="AL53" s="190"/>
      <c r="AM53" s="190">
        <f>AL53*100/C53</f>
        <v>0</v>
      </c>
      <c r="AN53" s="191"/>
      <c r="AO53" s="191">
        <f>AN53*100/C53</f>
        <v>0</v>
      </c>
      <c r="AP53" s="200">
        <f>AJ53+AL53+AN53</f>
        <v>0</v>
      </c>
      <c r="AQ53" s="202">
        <f>AP53*100/C53</f>
        <v>0</v>
      </c>
      <c r="AR53" s="203">
        <f>AH53+AP53</f>
        <v>0</v>
      </c>
      <c r="AS53" s="204">
        <f>AR53*100/C53</f>
        <v>0</v>
      </c>
      <c r="AT53" s="193">
        <f>AR53+Z53</f>
        <v>1</v>
      </c>
      <c r="AU53" s="194">
        <f>AT53*100/C53</f>
        <v>100</v>
      </c>
    </row>
    <row r="54" spans="1:47" s="85" customFormat="1" ht="38.25" customHeight="1" thickBot="1" x14ac:dyDescent="0.3">
      <c r="A54" s="85" t="s">
        <v>134</v>
      </c>
      <c r="B54" s="70" t="s">
        <v>17</v>
      </c>
      <c r="C54" s="70">
        <f>SUM(F54:I54)</f>
        <v>1</v>
      </c>
      <c r="D54" s="70" t="s">
        <v>8</v>
      </c>
      <c r="E54" s="70" t="s">
        <v>209</v>
      </c>
      <c r="F54" s="87">
        <v>0</v>
      </c>
      <c r="G54" s="87">
        <v>0</v>
      </c>
      <c r="H54" s="87">
        <v>0</v>
      </c>
      <c r="I54" s="87">
        <v>1</v>
      </c>
      <c r="J54" s="181">
        <v>0</v>
      </c>
      <c r="K54" s="181"/>
      <c r="L54" s="87">
        <v>0</v>
      </c>
      <c r="M54" s="87"/>
      <c r="N54" s="181">
        <v>0</v>
      </c>
      <c r="O54" s="77">
        <f>N54*100/C54</f>
        <v>0</v>
      </c>
      <c r="P54" s="199">
        <f>J54+L54+N54</f>
        <v>0</v>
      </c>
      <c r="Q54" s="198">
        <f>N54*100/C54</f>
        <v>0</v>
      </c>
      <c r="R54" s="181">
        <v>0</v>
      </c>
      <c r="S54" s="77">
        <f>R54*100/B51</f>
        <v>0</v>
      </c>
      <c r="T54" s="2">
        <v>0</v>
      </c>
      <c r="U54" s="190">
        <f>T48*100/B51</f>
        <v>0</v>
      </c>
      <c r="V54" s="33">
        <v>0</v>
      </c>
      <c r="W54" s="191">
        <f>V54*100/C54</f>
        <v>0</v>
      </c>
      <c r="X54" s="187">
        <f>R54+T54+V54</f>
        <v>0</v>
      </c>
      <c r="Y54" s="188">
        <f>X54*100/C54</f>
        <v>0</v>
      </c>
      <c r="Z54" s="189">
        <f>P54+X54</f>
        <v>0</v>
      </c>
      <c r="AA54" s="192">
        <f>Z54*100/C54</f>
        <v>0</v>
      </c>
      <c r="AB54" s="191">
        <v>0</v>
      </c>
      <c r="AC54" s="191">
        <f>AB54*100/C54</f>
        <v>0</v>
      </c>
      <c r="AD54" s="190">
        <v>0</v>
      </c>
      <c r="AE54" s="190">
        <f>AD54*100/C54</f>
        <v>0</v>
      </c>
      <c r="AF54" s="191">
        <v>0</v>
      </c>
      <c r="AG54" s="191">
        <f>AF54*100/C54</f>
        <v>0</v>
      </c>
      <c r="AH54" s="200">
        <f>AB54+AD54+AF54</f>
        <v>0</v>
      </c>
      <c r="AI54" s="197">
        <f>AH54*100/C54</f>
        <v>0</v>
      </c>
      <c r="AJ54" s="191"/>
      <c r="AK54" s="191">
        <f>AJ54*100/C54</f>
        <v>0</v>
      </c>
      <c r="AL54" s="190"/>
      <c r="AM54" s="190">
        <f>AL54*100/C54</f>
        <v>0</v>
      </c>
      <c r="AN54" s="191"/>
      <c r="AO54" s="191">
        <f>AN54*100/C54</f>
        <v>0</v>
      </c>
      <c r="AP54" s="200">
        <f>AJ54+AL54+AN54</f>
        <v>0</v>
      </c>
      <c r="AQ54" s="202">
        <f>AP54*100/C54</f>
        <v>0</v>
      </c>
      <c r="AR54" s="203">
        <f>AH54+AP54</f>
        <v>0</v>
      </c>
      <c r="AS54" s="204">
        <f>AR54*100/C54</f>
        <v>0</v>
      </c>
      <c r="AT54" s="185">
        <f>AR54+Z54</f>
        <v>0</v>
      </c>
      <c r="AU54" s="194">
        <f>AT54*100/C54</f>
        <v>0</v>
      </c>
    </row>
    <row r="55" spans="1:47" ht="16.5" customHeight="1" x14ac:dyDescent="0.25">
      <c r="A55" s="58" t="s">
        <v>78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x14ac:dyDescent="0.25">
      <c r="A56" s="59" t="s">
        <v>79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7" x14ac:dyDescent="0.25">
      <c r="A57" s="28" t="s">
        <v>80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1:47" x14ac:dyDescent="0.25">
      <c r="A58" s="22" t="s">
        <v>81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"/>
      <c r="AQ58" s="2"/>
      <c r="AR58" s="2"/>
      <c r="AS58" s="2"/>
      <c r="AT58" s="2"/>
      <c r="AU58" s="2"/>
    </row>
    <row r="59" spans="1:47" x14ac:dyDescent="0.25">
      <c r="A59" s="22" t="s">
        <v>83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x14ac:dyDescent="0.25">
      <c r="A60" s="22" t="s">
        <v>82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7" x14ac:dyDescent="0.25">
      <c r="P61" s="1"/>
      <c r="Q61" s="1"/>
      <c r="X61" s="1"/>
      <c r="Y61" s="1"/>
      <c r="Z61" s="1"/>
      <c r="AA61" s="1"/>
      <c r="AH61" s="1"/>
      <c r="AI61" s="1"/>
      <c r="AP61" s="1"/>
      <c r="AQ61" s="1"/>
    </row>
    <row r="62" spans="1:47" x14ac:dyDescent="0.25">
      <c r="P62" s="1"/>
      <c r="Q62" s="1"/>
      <c r="X62" s="1"/>
      <c r="Y62" s="1"/>
      <c r="Z62" s="1"/>
      <c r="AA62" s="1"/>
      <c r="AH62" s="1"/>
      <c r="AI62" s="1"/>
      <c r="AP62" s="1"/>
      <c r="AQ62" s="1"/>
    </row>
    <row r="63" spans="1:47" x14ac:dyDescent="0.25">
      <c r="P63" s="1"/>
      <c r="Q63" s="1"/>
      <c r="X63" s="1"/>
      <c r="Y63" s="1"/>
      <c r="Z63" s="1"/>
      <c r="AA63" s="1"/>
      <c r="AH63" s="1"/>
      <c r="AI63" s="1"/>
      <c r="AP63" s="1"/>
      <c r="AQ63" s="1"/>
    </row>
    <row r="64" spans="1:47" x14ac:dyDescent="0.25">
      <c r="P64" s="1"/>
      <c r="Q64" s="1"/>
      <c r="X64" s="1"/>
      <c r="Y64" s="1"/>
      <c r="Z64" s="1"/>
      <c r="AA64" s="1"/>
      <c r="AH64" s="1"/>
      <c r="AI64" s="1"/>
      <c r="AP64" s="1"/>
      <c r="AQ64" s="1"/>
    </row>
    <row r="65" spans="16:43" x14ac:dyDescent="0.25">
      <c r="P65" s="1"/>
      <c r="Q65" s="1"/>
      <c r="X65" s="1"/>
      <c r="Y65" s="1"/>
      <c r="Z65" s="1"/>
      <c r="AA65" s="1"/>
      <c r="AH65" s="1"/>
      <c r="AI65" s="1"/>
      <c r="AP65" s="1"/>
      <c r="AQ65" s="1"/>
    </row>
    <row r="66" spans="16:43" x14ac:dyDescent="0.25">
      <c r="P66" s="1"/>
      <c r="Q66" s="1"/>
      <c r="X66" s="1"/>
      <c r="Y66" s="1"/>
      <c r="Z66" s="1"/>
      <c r="AA66" s="1"/>
      <c r="AH66" s="1"/>
      <c r="AI66" s="1"/>
      <c r="AP66" s="1"/>
      <c r="AQ66" s="1"/>
    </row>
    <row r="67" spans="16:43" x14ac:dyDescent="0.25">
      <c r="P67" s="1"/>
      <c r="Q67" s="1"/>
      <c r="X67" s="1"/>
      <c r="Y67" s="1"/>
      <c r="Z67" s="1"/>
      <c r="AA67" s="1"/>
      <c r="AH67" s="1"/>
      <c r="AI67" s="1"/>
      <c r="AP67" s="1"/>
      <c r="AQ67" s="1"/>
    </row>
    <row r="68" spans="16:43" x14ac:dyDescent="0.25">
      <c r="P68" s="1"/>
      <c r="Q68" s="1"/>
      <c r="X68" s="1"/>
      <c r="Y68" s="1"/>
      <c r="Z68" s="1"/>
      <c r="AA68" s="1"/>
      <c r="AH68" s="1"/>
      <c r="AI68" s="1"/>
      <c r="AP68" s="1"/>
      <c r="AQ68" s="1"/>
    </row>
    <row r="69" spans="16:43" x14ac:dyDescent="0.25">
      <c r="P69" s="1"/>
      <c r="Q69" s="1"/>
      <c r="X69" s="1"/>
      <c r="Y69" s="1"/>
      <c r="Z69" s="1"/>
      <c r="AA69" s="1"/>
      <c r="AH69" s="1"/>
      <c r="AI69" s="1"/>
      <c r="AP69" s="1"/>
      <c r="AQ69" s="1"/>
    </row>
    <row r="70" spans="16:43" x14ac:dyDescent="0.25">
      <c r="P70" s="1"/>
      <c r="Q70" s="1"/>
      <c r="X70" s="1"/>
      <c r="Y70" s="1"/>
      <c r="Z70" s="1"/>
      <c r="AA70" s="1"/>
      <c r="AH70" s="1"/>
      <c r="AI70" s="1"/>
      <c r="AP70" s="1"/>
      <c r="AQ70" s="1"/>
    </row>
    <row r="71" spans="16:43" x14ac:dyDescent="0.25">
      <c r="P71" s="1"/>
      <c r="Q71" s="1"/>
      <c r="X71" s="1"/>
      <c r="Y71" s="1"/>
      <c r="Z71" s="1"/>
      <c r="AA71" s="1"/>
      <c r="AH71" s="1"/>
      <c r="AI71" s="1"/>
      <c r="AP71" s="1"/>
      <c r="AQ71" s="1"/>
    </row>
    <row r="72" spans="16:43" x14ac:dyDescent="0.25">
      <c r="P72" s="1"/>
      <c r="Q72" s="1"/>
      <c r="X72" s="1"/>
      <c r="Y72" s="1"/>
      <c r="Z72" s="1"/>
      <c r="AA72" s="1"/>
      <c r="AH72" s="1"/>
      <c r="AI72" s="1"/>
      <c r="AP72" s="1"/>
      <c r="AQ72" s="1"/>
    </row>
    <row r="73" spans="16:43" x14ac:dyDescent="0.25">
      <c r="P73" s="1"/>
      <c r="Q73" s="1"/>
      <c r="X73" s="1"/>
      <c r="Y73" s="1"/>
      <c r="Z73" s="1"/>
      <c r="AA73" s="1"/>
      <c r="AH73" s="1"/>
      <c r="AI73" s="1"/>
      <c r="AP73" s="1"/>
      <c r="AQ73" s="1"/>
    </row>
    <row r="74" spans="16:43" x14ac:dyDescent="0.25">
      <c r="P74" s="1"/>
      <c r="Q74" s="1"/>
      <c r="X74" s="1"/>
      <c r="Y74" s="1"/>
      <c r="Z74" s="1"/>
      <c r="AA74" s="1"/>
      <c r="AH74" s="1"/>
      <c r="AI74" s="1"/>
      <c r="AP74" s="1"/>
      <c r="AQ74" s="1"/>
    </row>
    <row r="75" spans="16:43" x14ac:dyDescent="0.25">
      <c r="P75" s="1"/>
      <c r="Q75" s="1"/>
      <c r="X75" s="1"/>
      <c r="Y75" s="1"/>
      <c r="Z75" s="1"/>
      <c r="AA75" s="1"/>
      <c r="AH75" s="1"/>
      <c r="AI75" s="1"/>
      <c r="AP75" s="1"/>
      <c r="AQ75" s="1"/>
    </row>
    <row r="76" spans="16:43" x14ac:dyDescent="0.25">
      <c r="P76" s="1"/>
      <c r="Q76" s="1"/>
      <c r="X76" s="1"/>
      <c r="Y76" s="1"/>
      <c r="Z76" s="1"/>
      <c r="AA76" s="1"/>
      <c r="AH76" s="1"/>
      <c r="AI76" s="1"/>
      <c r="AP76" s="1"/>
      <c r="AQ76" s="1"/>
    </row>
    <row r="77" spans="16:43" x14ac:dyDescent="0.25">
      <c r="P77" s="1"/>
      <c r="Q77" s="1"/>
      <c r="X77" s="1"/>
      <c r="Y77" s="1"/>
      <c r="Z77" s="1"/>
      <c r="AA77" s="1"/>
      <c r="AH77" s="1"/>
      <c r="AI77" s="1"/>
      <c r="AP77" s="1"/>
      <c r="AQ77" s="1"/>
    </row>
    <row r="78" spans="16:43" x14ac:dyDescent="0.25">
      <c r="P78" s="1"/>
      <c r="Q78" s="1"/>
      <c r="X78" s="1"/>
      <c r="Y78" s="1"/>
      <c r="Z78" s="1"/>
      <c r="AA78" s="1"/>
      <c r="AH78" s="1"/>
      <c r="AI78" s="1"/>
      <c r="AP78" s="1"/>
      <c r="AQ78" s="1"/>
    </row>
    <row r="79" spans="16:43" x14ac:dyDescent="0.25">
      <c r="P79" s="1"/>
      <c r="Q79" s="1"/>
      <c r="X79" s="1"/>
      <c r="Y79" s="1"/>
      <c r="Z79" s="1"/>
      <c r="AA79" s="1"/>
      <c r="AH79" s="1"/>
      <c r="AI79" s="1"/>
      <c r="AP79" s="1"/>
      <c r="AQ79" s="1"/>
    </row>
    <row r="80" spans="16:43" x14ac:dyDescent="0.25">
      <c r="P80" s="1"/>
      <c r="Q80" s="1"/>
      <c r="X80" s="1"/>
      <c r="Y80" s="1"/>
      <c r="Z80" s="1"/>
      <c r="AA80" s="1"/>
      <c r="AH80" s="1"/>
      <c r="AI80" s="1"/>
      <c r="AP80" s="1"/>
      <c r="AQ80" s="1"/>
    </row>
    <row r="81" spans="16:43" x14ac:dyDescent="0.25">
      <c r="P81" s="1"/>
      <c r="Q81" s="1"/>
      <c r="X81" s="1"/>
      <c r="Y81" s="1"/>
      <c r="Z81" s="1"/>
      <c r="AA81" s="1"/>
      <c r="AH81" s="1"/>
      <c r="AI81" s="1"/>
      <c r="AP81" s="1"/>
      <c r="AQ81" s="1"/>
    </row>
    <row r="82" spans="16:43" x14ac:dyDescent="0.25">
      <c r="P82" s="1"/>
      <c r="Q82" s="1"/>
      <c r="X82" s="1"/>
      <c r="Y82" s="1"/>
      <c r="Z82" s="1"/>
      <c r="AA82" s="1"/>
      <c r="AH82" s="1"/>
      <c r="AI82" s="1"/>
      <c r="AP82" s="1"/>
      <c r="AQ82" s="1"/>
    </row>
    <row r="83" spans="16:43" x14ac:dyDescent="0.25">
      <c r="P83" s="1"/>
      <c r="Q83" s="1"/>
      <c r="X83" s="1"/>
      <c r="Y83" s="1"/>
      <c r="Z83" s="1"/>
      <c r="AA83" s="1"/>
      <c r="AH83" s="1"/>
      <c r="AI83" s="1"/>
      <c r="AP83" s="1"/>
      <c r="AQ83" s="1"/>
    </row>
    <row r="84" spans="16:43" x14ac:dyDescent="0.25">
      <c r="P84" s="1"/>
      <c r="Q84" s="1"/>
      <c r="X84" s="1"/>
      <c r="Y84" s="1"/>
      <c r="Z84" s="1"/>
      <c r="AA84" s="1"/>
      <c r="AH84" s="1"/>
      <c r="AI84" s="1"/>
      <c r="AP84" s="1"/>
      <c r="AQ84" s="1"/>
    </row>
    <row r="85" spans="16:43" x14ac:dyDescent="0.25">
      <c r="P85" s="1"/>
      <c r="Q85" s="1"/>
      <c r="X85" s="1"/>
      <c r="Y85" s="1"/>
      <c r="Z85" s="1"/>
      <c r="AA85" s="1"/>
      <c r="AH85" s="1"/>
      <c r="AI85" s="1"/>
      <c r="AP85" s="1"/>
      <c r="AQ85" s="1"/>
    </row>
    <row r="86" spans="16:43" x14ac:dyDescent="0.25">
      <c r="P86" s="1"/>
      <c r="Q86" s="1"/>
      <c r="X86" s="1"/>
      <c r="Y86" s="1"/>
      <c r="Z86" s="1"/>
      <c r="AA86" s="1"/>
      <c r="AH86" s="1"/>
      <c r="AI86" s="1"/>
      <c r="AP86" s="1"/>
      <c r="AQ86" s="1"/>
    </row>
    <row r="87" spans="16:43" x14ac:dyDescent="0.25">
      <c r="P87" s="1"/>
      <c r="Q87" s="1"/>
      <c r="X87" s="1"/>
      <c r="Y87" s="1"/>
      <c r="Z87" s="1"/>
      <c r="AA87" s="1"/>
      <c r="AH87" s="1"/>
      <c r="AI87" s="1"/>
      <c r="AP87" s="1"/>
      <c r="AQ87" s="1"/>
    </row>
    <row r="88" spans="16:43" x14ac:dyDescent="0.25">
      <c r="P88" s="1"/>
      <c r="Q88" s="1"/>
      <c r="X88" s="1"/>
      <c r="Y88" s="1"/>
      <c r="Z88" s="1"/>
      <c r="AA88" s="1"/>
      <c r="AH88" s="1"/>
      <c r="AI88" s="1"/>
      <c r="AP88" s="1"/>
      <c r="AQ88" s="1"/>
    </row>
    <row r="89" spans="16:43" x14ac:dyDescent="0.25">
      <c r="P89" s="1"/>
      <c r="Q89" s="1"/>
      <c r="X89" s="1"/>
      <c r="Y89" s="1"/>
      <c r="Z89" s="1"/>
      <c r="AA89" s="1"/>
      <c r="AH89" s="1"/>
      <c r="AI89" s="1"/>
      <c r="AP89" s="1"/>
      <c r="AQ89" s="1"/>
    </row>
    <row r="90" spans="16:43" x14ac:dyDescent="0.25">
      <c r="P90" s="1"/>
      <c r="Q90" s="1"/>
      <c r="X90" s="1"/>
      <c r="Y90" s="1"/>
      <c r="Z90" s="1"/>
      <c r="AA90" s="1"/>
      <c r="AH90" s="1"/>
      <c r="AI90" s="1"/>
      <c r="AP90" s="1"/>
      <c r="AQ90" s="1"/>
    </row>
    <row r="91" spans="16:43" x14ac:dyDescent="0.25">
      <c r="P91" s="1"/>
      <c r="Q91" s="1"/>
      <c r="X91" s="1"/>
      <c r="Y91" s="1"/>
      <c r="Z91" s="1"/>
      <c r="AA91" s="1"/>
      <c r="AH91" s="1"/>
      <c r="AI91" s="1"/>
      <c r="AP91" s="1"/>
      <c r="AQ91" s="1"/>
    </row>
    <row r="92" spans="16:43" x14ac:dyDescent="0.25">
      <c r="P92" s="1"/>
      <c r="Q92" s="1"/>
      <c r="X92" s="1"/>
      <c r="Y92" s="1"/>
      <c r="Z92" s="1"/>
      <c r="AA92" s="1"/>
      <c r="AH92" s="1"/>
      <c r="AI92" s="1"/>
      <c r="AP92" s="1"/>
      <c r="AQ92" s="1"/>
    </row>
    <row r="93" spans="16:43" x14ac:dyDescent="0.25">
      <c r="P93" s="1"/>
      <c r="Q93" s="1"/>
      <c r="X93" s="1"/>
      <c r="Y93" s="1"/>
      <c r="Z93" s="1"/>
      <c r="AA93" s="1"/>
      <c r="AH93" s="1"/>
      <c r="AI93" s="1"/>
      <c r="AP93" s="1"/>
      <c r="AQ93" s="1"/>
    </row>
    <row r="94" spans="16:43" x14ac:dyDescent="0.25">
      <c r="P94" s="1"/>
      <c r="Q94" s="1"/>
      <c r="X94" s="1"/>
      <c r="Y94" s="1"/>
      <c r="Z94" s="1"/>
      <c r="AA94" s="1"/>
      <c r="AH94" s="1"/>
      <c r="AI94" s="1"/>
      <c r="AP94" s="1"/>
      <c r="AQ94" s="1"/>
    </row>
    <row r="95" spans="16:43" x14ac:dyDescent="0.25">
      <c r="P95" s="1"/>
      <c r="Q95" s="1"/>
      <c r="X95" s="1"/>
      <c r="Y95" s="1"/>
      <c r="Z95" s="1"/>
      <c r="AA95" s="1"/>
      <c r="AH95" s="1"/>
      <c r="AI95" s="1"/>
      <c r="AP95" s="1"/>
      <c r="AQ95" s="1"/>
    </row>
    <row r="96" spans="16:43" x14ac:dyDescent="0.25">
      <c r="P96" s="1"/>
      <c r="Q96" s="1"/>
      <c r="X96" s="1"/>
      <c r="Y96" s="1"/>
      <c r="Z96" s="1"/>
      <c r="AA96" s="1"/>
      <c r="AH96" s="1"/>
      <c r="AI96" s="1"/>
      <c r="AP96" s="1"/>
      <c r="AQ96" s="1"/>
    </row>
    <row r="97" spans="16:43" x14ac:dyDescent="0.25">
      <c r="P97" s="1"/>
      <c r="Q97" s="1"/>
      <c r="X97" s="1"/>
      <c r="Y97" s="1"/>
      <c r="Z97" s="1"/>
      <c r="AA97" s="1"/>
      <c r="AH97" s="1"/>
      <c r="AI97" s="1"/>
      <c r="AP97" s="1"/>
      <c r="AQ97" s="1"/>
    </row>
    <row r="98" spans="16:43" x14ac:dyDescent="0.25">
      <c r="P98" s="1"/>
      <c r="Q98" s="1"/>
      <c r="X98" s="1"/>
      <c r="Y98" s="1"/>
      <c r="Z98" s="1"/>
      <c r="AA98" s="1"/>
      <c r="AH98" s="1"/>
      <c r="AI98" s="1"/>
      <c r="AP98" s="1"/>
      <c r="AQ98" s="1"/>
    </row>
    <row r="99" spans="16:43" x14ac:dyDescent="0.25">
      <c r="P99" s="1"/>
      <c r="Q99" s="1"/>
      <c r="X99" s="1"/>
      <c r="Y99" s="1"/>
      <c r="Z99" s="1"/>
      <c r="AA99" s="1"/>
      <c r="AH99" s="1"/>
      <c r="AI99" s="1"/>
      <c r="AP99" s="1"/>
      <c r="AQ99" s="1"/>
    </row>
    <row r="100" spans="16:43" x14ac:dyDescent="0.25">
      <c r="P100" s="1"/>
      <c r="Q100" s="1"/>
      <c r="X100" s="1"/>
      <c r="Y100" s="1"/>
      <c r="Z100" s="1"/>
      <c r="AA100" s="1"/>
      <c r="AH100" s="1"/>
      <c r="AI100" s="1"/>
      <c r="AP100" s="1"/>
      <c r="AQ100" s="1"/>
    </row>
    <row r="101" spans="16:43" x14ac:dyDescent="0.25">
      <c r="P101" s="1"/>
      <c r="Q101" s="1"/>
      <c r="X101" s="1"/>
      <c r="Y101" s="1"/>
      <c r="Z101" s="1"/>
      <c r="AA101" s="1"/>
      <c r="AH101" s="1"/>
      <c r="AI101" s="1"/>
      <c r="AP101" s="1"/>
      <c r="AQ101" s="1"/>
    </row>
    <row r="102" spans="16:43" x14ac:dyDescent="0.25">
      <c r="P102" s="1"/>
      <c r="Q102" s="1"/>
      <c r="X102" s="1"/>
      <c r="Y102" s="1"/>
      <c r="Z102" s="1"/>
      <c r="AA102" s="1"/>
      <c r="AH102" s="1"/>
      <c r="AI102" s="1"/>
      <c r="AP102" s="1"/>
      <c r="AQ102" s="1"/>
    </row>
    <row r="103" spans="16:43" x14ac:dyDescent="0.25">
      <c r="P103" s="1"/>
      <c r="Q103" s="1"/>
      <c r="X103" s="1"/>
      <c r="Y103" s="1"/>
      <c r="Z103" s="1"/>
      <c r="AA103" s="1"/>
      <c r="AH103" s="1"/>
      <c r="AI103" s="1"/>
      <c r="AP103" s="1"/>
      <c r="AQ103" s="1"/>
    </row>
    <row r="104" spans="16:43" x14ac:dyDescent="0.25">
      <c r="P104" s="1"/>
      <c r="Q104" s="1"/>
      <c r="X104" s="1"/>
      <c r="Y104" s="1"/>
      <c r="Z104" s="1"/>
      <c r="AA104" s="1"/>
      <c r="AH104" s="1"/>
      <c r="AI104" s="1"/>
      <c r="AP104" s="1"/>
      <c r="AQ104" s="1"/>
    </row>
    <row r="105" spans="16:43" x14ac:dyDescent="0.25">
      <c r="P105" s="1"/>
      <c r="Q105" s="1"/>
      <c r="X105" s="1"/>
      <c r="Y105" s="1"/>
      <c r="Z105" s="1"/>
      <c r="AA105" s="1"/>
      <c r="AH105" s="1"/>
      <c r="AI105" s="1"/>
      <c r="AP105" s="1"/>
      <c r="AQ105" s="1"/>
    </row>
    <row r="106" spans="16:43" x14ac:dyDescent="0.25">
      <c r="P106" s="1"/>
      <c r="Q106" s="1"/>
      <c r="X106" s="1"/>
      <c r="Y106" s="1"/>
      <c r="Z106" s="1"/>
      <c r="AA106" s="1"/>
      <c r="AH106" s="1"/>
      <c r="AI106" s="1"/>
      <c r="AP106" s="1"/>
      <c r="AQ106" s="1"/>
    </row>
    <row r="107" spans="16:43" x14ac:dyDescent="0.25">
      <c r="P107" s="1"/>
      <c r="Q107" s="1"/>
      <c r="X107" s="1"/>
      <c r="Y107" s="1"/>
      <c r="Z107" s="1"/>
      <c r="AA107" s="1"/>
      <c r="AH107" s="1"/>
      <c r="AI107" s="1"/>
      <c r="AP107" s="1"/>
      <c r="AQ107" s="1"/>
    </row>
    <row r="108" spans="16:43" x14ac:dyDescent="0.25">
      <c r="P108" s="1"/>
      <c r="Q108" s="1"/>
      <c r="X108" s="1"/>
      <c r="Y108" s="1"/>
      <c r="Z108" s="1"/>
      <c r="AA108" s="1"/>
      <c r="AH108" s="1"/>
      <c r="AI108" s="1"/>
      <c r="AP108" s="1"/>
      <c r="AQ108" s="1"/>
    </row>
    <row r="109" spans="16:43" x14ac:dyDescent="0.25">
      <c r="P109" s="1"/>
      <c r="Q109" s="1"/>
      <c r="X109" s="1"/>
      <c r="Y109" s="1"/>
      <c r="Z109" s="1"/>
      <c r="AA109" s="1"/>
      <c r="AH109" s="1"/>
      <c r="AI109" s="1"/>
      <c r="AP109" s="1"/>
      <c r="AQ109" s="1"/>
    </row>
    <row r="110" spans="16:43" x14ac:dyDescent="0.25">
      <c r="P110" s="1"/>
      <c r="Q110" s="1"/>
      <c r="X110" s="1"/>
      <c r="Y110" s="1"/>
      <c r="Z110" s="1"/>
      <c r="AA110" s="1"/>
      <c r="AH110" s="1"/>
      <c r="AI110" s="1"/>
      <c r="AP110" s="1"/>
      <c r="AQ110" s="1"/>
    </row>
    <row r="111" spans="16:43" x14ac:dyDescent="0.25">
      <c r="P111" s="1"/>
      <c r="Q111" s="1"/>
      <c r="X111" s="1"/>
      <c r="Y111" s="1"/>
      <c r="Z111" s="1"/>
      <c r="AA111" s="1"/>
      <c r="AH111" s="1"/>
      <c r="AI111" s="1"/>
      <c r="AP111" s="1"/>
      <c r="AQ111" s="1"/>
    </row>
    <row r="112" spans="16:43" x14ac:dyDescent="0.25">
      <c r="P112" s="1"/>
      <c r="Q112" s="1"/>
      <c r="X112" s="1"/>
      <c r="Y112" s="1"/>
      <c r="Z112" s="1"/>
      <c r="AA112" s="1"/>
      <c r="AH112" s="1"/>
      <c r="AI112" s="1"/>
      <c r="AP112" s="1"/>
      <c r="AQ112" s="1"/>
    </row>
    <row r="113" spans="16:43" x14ac:dyDescent="0.25">
      <c r="P113" s="1"/>
      <c r="Q113" s="1"/>
      <c r="X113" s="1"/>
      <c r="Y113" s="1"/>
      <c r="Z113" s="1"/>
      <c r="AA113" s="1"/>
      <c r="AH113" s="1"/>
      <c r="AI113" s="1"/>
      <c r="AP113" s="1"/>
      <c r="AQ113" s="1"/>
    </row>
    <row r="114" spans="16:43" x14ac:dyDescent="0.25">
      <c r="P114" s="1"/>
      <c r="Q114" s="1"/>
      <c r="X114" s="1"/>
      <c r="Y114" s="1"/>
      <c r="Z114" s="1"/>
      <c r="AA114" s="1"/>
      <c r="AH114" s="1"/>
      <c r="AI114" s="1"/>
      <c r="AP114" s="1"/>
      <c r="AQ114" s="1"/>
    </row>
    <row r="115" spans="16:43" x14ac:dyDescent="0.25">
      <c r="P115" s="1"/>
      <c r="Q115" s="1"/>
      <c r="X115" s="1"/>
      <c r="Y115" s="1"/>
      <c r="Z115" s="1"/>
      <c r="AA115" s="1"/>
      <c r="AH115" s="1"/>
      <c r="AI115" s="1"/>
      <c r="AP115" s="1"/>
      <c r="AQ115" s="1"/>
    </row>
    <row r="116" spans="16:43" x14ac:dyDescent="0.25">
      <c r="P116" s="1"/>
      <c r="Q116" s="1"/>
      <c r="X116" s="1"/>
      <c r="Y116" s="1"/>
      <c r="Z116" s="1"/>
      <c r="AA116" s="1"/>
      <c r="AH116" s="1"/>
      <c r="AI116" s="1"/>
      <c r="AP116" s="1"/>
      <c r="AQ116" s="1"/>
    </row>
    <row r="117" spans="16:43" x14ac:dyDescent="0.25">
      <c r="P117" s="1"/>
      <c r="Q117" s="1"/>
      <c r="X117" s="1"/>
      <c r="Y117" s="1"/>
      <c r="Z117" s="1"/>
      <c r="AA117" s="1"/>
      <c r="AH117" s="1"/>
      <c r="AI117" s="1"/>
      <c r="AP117" s="1"/>
      <c r="AQ117" s="1"/>
    </row>
    <row r="118" spans="16:43" x14ac:dyDescent="0.25">
      <c r="P118" s="1"/>
      <c r="Q118" s="1"/>
      <c r="X118" s="1"/>
      <c r="Y118" s="1"/>
      <c r="Z118" s="1"/>
      <c r="AA118" s="1"/>
      <c r="AH118" s="1"/>
      <c r="AI118" s="1"/>
      <c r="AP118" s="1"/>
      <c r="AQ118" s="1"/>
    </row>
    <row r="119" spans="16:43" x14ac:dyDescent="0.25">
      <c r="P119" s="1"/>
      <c r="Q119" s="1"/>
      <c r="X119" s="1"/>
      <c r="Y119" s="1"/>
      <c r="Z119" s="1"/>
      <c r="AA119" s="1"/>
      <c r="AH119" s="1"/>
      <c r="AI119" s="1"/>
      <c r="AP119" s="1"/>
      <c r="AQ119" s="1"/>
    </row>
    <row r="120" spans="16:43" x14ac:dyDescent="0.25">
      <c r="P120" s="1"/>
      <c r="Q120" s="1"/>
      <c r="X120" s="1"/>
      <c r="Y120" s="1"/>
      <c r="Z120" s="1"/>
      <c r="AA120" s="1"/>
      <c r="AH120" s="1"/>
      <c r="AI120" s="1"/>
      <c r="AP120" s="1"/>
      <c r="AQ120" s="1"/>
    </row>
    <row r="121" spans="16:43" x14ac:dyDescent="0.25">
      <c r="P121" s="1"/>
      <c r="Q121" s="1"/>
      <c r="X121" s="1"/>
      <c r="Y121" s="1"/>
      <c r="Z121" s="1"/>
      <c r="AA121" s="1"/>
      <c r="AH121" s="1"/>
      <c r="AI121" s="1"/>
      <c r="AP121" s="1"/>
      <c r="AQ121" s="1"/>
    </row>
    <row r="122" spans="16:43" x14ac:dyDescent="0.25">
      <c r="P122" s="1"/>
      <c r="Q122" s="1"/>
      <c r="X122" s="1"/>
      <c r="Y122" s="1"/>
      <c r="Z122" s="1"/>
      <c r="AA122" s="1"/>
      <c r="AH122" s="1"/>
      <c r="AI122" s="1"/>
      <c r="AP122" s="1"/>
      <c r="AQ122" s="1"/>
    </row>
    <row r="123" spans="16:43" x14ac:dyDescent="0.25">
      <c r="P123" s="1"/>
      <c r="Q123" s="1"/>
      <c r="X123" s="1"/>
      <c r="Y123" s="1"/>
      <c r="Z123" s="1"/>
      <c r="AA123" s="1"/>
      <c r="AH123" s="1"/>
      <c r="AI123" s="1"/>
      <c r="AP123" s="1"/>
      <c r="AQ123" s="1"/>
    </row>
    <row r="124" spans="16:43" x14ac:dyDescent="0.25">
      <c r="P124" s="1"/>
      <c r="Q124" s="1"/>
      <c r="X124" s="1"/>
      <c r="Y124" s="1"/>
      <c r="Z124" s="1"/>
      <c r="AA124" s="1"/>
      <c r="AH124" s="1"/>
      <c r="AI124" s="1"/>
      <c r="AP124" s="1"/>
      <c r="AQ124" s="1"/>
    </row>
    <row r="125" spans="16:43" x14ac:dyDescent="0.25">
      <c r="P125" s="1"/>
      <c r="Q125" s="1"/>
      <c r="X125" s="1"/>
      <c r="Y125" s="1"/>
      <c r="Z125" s="1"/>
      <c r="AA125" s="1"/>
      <c r="AH125" s="1"/>
      <c r="AI125" s="1"/>
      <c r="AP125" s="1"/>
      <c r="AQ125" s="1"/>
    </row>
    <row r="126" spans="16:43" x14ac:dyDescent="0.25">
      <c r="P126" s="1"/>
      <c r="Q126" s="1"/>
      <c r="X126" s="1"/>
      <c r="Y126" s="1"/>
      <c r="Z126" s="1"/>
      <c r="AA126" s="1"/>
      <c r="AH126" s="1"/>
      <c r="AI126" s="1"/>
      <c r="AP126" s="1"/>
      <c r="AQ126" s="1"/>
    </row>
    <row r="127" spans="16:43" x14ac:dyDescent="0.25">
      <c r="P127" s="1"/>
      <c r="Q127" s="1"/>
      <c r="X127" s="1"/>
      <c r="Y127" s="1"/>
      <c r="Z127" s="1"/>
      <c r="AA127" s="1"/>
      <c r="AH127" s="1"/>
      <c r="AI127" s="1"/>
      <c r="AP127" s="1"/>
      <c r="AQ127" s="1"/>
    </row>
    <row r="128" spans="16:43" x14ac:dyDescent="0.25">
      <c r="P128" s="1"/>
      <c r="Q128" s="1"/>
      <c r="X128" s="1"/>
      <c r="Y128" s="1"/>
      <c r="Z128" s="1"/>
      <c r="AA128" s="1"/>
      <c r="AH128" s="1"/>
      <c r="AI128" s="1"/>
      <c r="AP128" s="1"/>
      <c r="AQ128" s="1"/>
    </row>
    <row r="129" spans="16:43" x14ac:dyDescent="0.25">
      <c r="P129" s="1"/>
      <c r="Q129" s="1"/>
      <c r="X129" s="1"/>
      <c r="Y129" s="1"/>
      <c r="Z129" s="1"/>
      <c r="AA129" s="1"/>
      <c r="AH129" s="1"/>
      <c r="AI129" s="1"/>
      <c r="AP129" s="1"/>
      <c r="AQ129" s="1"/>
    </row>
    <row r="130" spans="16:43" x14ac:dyDescent="0.25">
      <c r="P130" s="1"/>
      <c r="Q130" s="1"/>
      <c r="X130" s="1"/>
      <c r="Y130" s="1"/>
      <c r="Z130" s="1"/>
      <c r="AA130" s="1"/>
      <c r="AH130" s="1"/>
      <c r="AI130" s="1"/>
      <c r="AP130" s="1"/>
      <c r="AQ130" s="1"/>
    </row>
    <row r="131" spans="16:43" x14ac:dyDescent="0.25">
      <c r="P131" s="1"/>
      <c r="Q131" s="1"/>
      <c r="X131" s="1"/>
      <c r="Y131" s="1"/>
      <c r="Z131" s="1"/>
      <c r="AA131" s="1"/>
      <c r="AH131" s="1"/>
      <c r="AI131" s="1"/>
      <c r="AP131" s="1"/>
      <c r="AQ131" s="1"/>
    </row>
    <row r="132" spans="16:43" x14ac:dyDescent="0.25">
      <c r="P132" s="1"/>
      <c r="Q132" s="1"/>
      <c r="X132" s="1"/>
      <c r="Y132" s="1"/>
      <c r="Z132" s="1"/>
      <c r="AA132" s="1"/>
      <c r="AH132" s="1"/>
      <c r="AI132" s="1"/>
      <c r="AP132" s="1"/>
      <c r="AQ132" s="1"/>
    </row>
    <row r="133" spans="16:43" x14ac:dyDescent="0.25">
      <c r="P133" s="1"/>
      <c r="Q133" s="1"/>
      <c r="X133" s="1"/>
      <c r="Y133" s="1"/>
      <c r="Z133" s="1"/>
      <c r="AA133" s="1"/>
      <c r="AH133" s="1"/>
      <c r="AI133" s="1"/>
      <c r="AP133" s="1"/>
      <c r="AQ133" s="1"/>
    </row>
    <row r="134" spans="16:43" x14ac:dyDescent="0.25">
      <c r="P134" s="1"/>
      <c r="Q134" s="1"/>
      <c r="X134" s="1"/>
      <c r="Y134" s="1"/>
      <c r="Z134" s="1"/>
      <c r="AA134" s="1"/>
      <c r="AH134" s="1"/>
      <c r="AI134" s="1"/>
      <c r="AP134" s="1"/>
      <c r="AQ134" s="1"/>
    </row>
    <row r="135" spans="16:43" x14ac:dyDescent="0.25">
      <c r="P135" s="1"/>
      <c r="Q135" s="1"/>
      <c r="X135" s="1"/>
      <c r="Y135" s="1"/>
      <c r="Z135" s="1"/>
      <c r="AA135" s="1"/>
      <c r="AH135" s="1"/>
      <c r="AI135" s="1"/>
      <c r="AP135" s="1"/>
      <c r="AQ135" s="1"/>
    </row>
    <row r="136" spans="16:43" x14ac:dyDescent="0.25">
      <c r="P136" s="1"/>
      <c r="Q136" s="1"/>
      <c r="X136" s="1"/>
      <c r="Y136" s="1"/>
      <c r="Z136" s="1"/>
      <c r="AA136" s="1"/>
      <c r="AH136" s="1"/>
      <c r="AI136" s="1"/>
      <c r="AP136" s="1"/>
      <c r="AQ136" s="1"/>
    </row>
    <row r="137" spans="16:43" x14ac:dyDescent="0.25">
      <c r="P137" s="1"/>
      <c r="Q137" s="1"/>
      <c r="X137" s="1"/>
      <c r="Y137" s="1"/>
      <c r="Z137" s="1"/>
      <c r="AA137" s="1"/>
      <c r="AH137" s="1"/>
      <c r="AI137" s="1"/>
      <c r="AP137" s="1"/>
      <c r="AQ137" s="1"/>
    </row>
    <row r="138" spans="16:43" x14ac:dyDescent="0.25">
      <c r="P138" s="1"/>
      <c r="Q138" s="1"/>
      <c r="X138" s="1"/>
      <c r="Y138" s="1"/>
      <c r="Z138" s="1"/>
      <c r="AA138" s="1"/>
      <c r="AH138" s="1"/>
      <c r="AI138" s="1"/>
      <c r="AP138" s="1"/>
      <c r="AQ138" s="1"/>
    </row>
    <row r="139" spans="16:43" x14ac:dyDescent="0.25">
      <c r="P139" s="1"/>
      <c r="Q139" s="1"/>
      <c r="X139" s="1"/>
      <c r="Y139" s="1"/>
      <c r="Z139" s="1"/>
      <c r="AA139" s="1"/>
      <c r="AH139" s="1"/>
      <c r="AI139" s="1"/>
      <c r="AP139" s="1"/>
      <c r="AQ139" s="1"/>
    </row>
    <row r="140" spans="16:43" x14ac:dyDescent="0.25">
      <c r="P140" s="1"/>
      <c r="Q140" s="1"/>
      <c r="X140" s="1"/>
      <c r="Y140" s="1"/>
      <c r="Z140" s="1"/>
      <c r="AA140" s="1"/>
      <c r="AH140" s="1"/>
      <c r="AI140" s="1"/>
      <c r="AP140" s="1"/>
      <c r="AQ140" s="1"/>
    </row>
    <row r="141" spans="16:43" x14ac:dyDescent="0.25">
      <c r="P141" s="1"/>
      <c r="Q141" s="1"/>
      <c r="X141" s="1"/>
      <c r="Y141" s="1"/>
      <c r="Z141" s="1"/>
      <c r="AA141" s="1"/>
      <c r="AH141" s="1"/>
      <c r="AI141" s="1"/>
      <c r="AP141" s="1"/>
      <c r="AQ141" s="1"/>
    </row>
    <row r="142" spans="16:43" x14ac:dyDescent="0.25">
      <c r="P142" s="1"/>
      <c r="Q142" s="1"/>
      <c r="X142" s="1"/>
      <c r="Y142" s="1"/>
      <c r="Z142" s="1"/>
      <c r="AA142" s="1"/>
      <c r="AH142" s="1"/>
      <c r="AI142" s="1"/>
      <c r="AP142" s="1"/>
      <c r="AQ142" s="1"/>
    </row>
    <row r="143" spans="16:43" x14ac:dyDescent="0.25">
      <c r="P143" s="1"/>
      <c r="Q143" s="1"/>
      <c r="X143" s="1"/>
      <c r="Y143" s="1"/>
      <c r="Z143" s="1"/>
      <c r="AA143" s="1"/>
      <c r="AH143" s="1"/>
      <c r="AI143" s="1"/>
      <c r="AP143" s="1"/>
      <c r="AQ143" s="1"/>
    </row>
    <row r="144" spans="16:43" x14ac:dyDescent="0.25">
      <c r="P144" s="1"/>
      <c r="Q144" s="1"/>
      <c r="X144" s="1"/>
      <c r="Y144" s="1"/>
      <c r="Z144" s="1"/>
      <c r="AA144" s="1"/>
      <c r="AH144" s="1"/>
      <c r="AI144" s="1"/>
      <c r="AP144" s="1"/>
      <c r="AQ144" s="1"/>
    </row>
    <row r="145" spans="16:43" x14ac:dyDescent="0.25">
      <c r="P145" s="1"/>
      <c r="Q145" s="1"/>
      <c r="X145" s="1"/>
      <c r="Y145" s="1"/>
      <c r="Z145" s="1"/>
      <c r="AA145" s="1"/>
      <c r="AH145" s="1"/>
      <c r="AI145" s="1"/>
      <c r="AP145" s="1"/>
      <c r="AQ145" s="1"/>
    </row>
    <row r="146" spans="16:43" x14ac:dyDescent="0.25">
      <c r="P146" s="1"/>
      <c r="Q146" s="1"/>
      <c r="X146" s="1"/>
      <c r="Y146" s="1"/>
      <c r="Z146" s="1"/>
      <c r="AA146" s="1"/>
      <c r="AH146" s="1"/>
      <c r="AI146" s="1"/>
      <c r="AP146" s="1"/>
      <c r="AQ146" s="1"/>
    </row>
    <row r="147" spans="16:43" x14ac:dyDescent="0.25">
      <c r="P147" s="1"/>
      <c r="Q147" s="1"/>
      <c r="X147" s="1"/>
      <c r="Y147" s="1"/>
      <c r="Z147" s="1"/>
      <c r="AA147" s="1"/>
      <c r="AH147" s="1"/>
      <c r="AI147" s="1"/>
      <c r="AP147" s="1"/>
      <c r="AQ147" s="1"/>
    </row>
    <row r="148" spans="16:43" x14ac:dyDescent="0.25">
      <c r="P148" s="1"/>
      <c r="Q148" s="1"/>
      <c r="X148" s="1"/>
      <c r="Y148" s="1"/>
      <c r="Z148" s="1"/>
      <c r="AA148" s="1"/>
      <c r="AH148" s="1"/>
      <c r="AI148" s="1"/>
      <c r="AP148" s="1"/>
      <c r="AQ148" s="1"/>
    </row>
    <row r="149" spans="16:43" x14ac:dyDescent="0.25">
      <c r="P149" s="1"/>
      <c r="Q149" s="1"/>
      <c r="X149" s="1"/>
      <c r="Y149" s="1"/>
      <c r="Z149" s="1"/>
      <c r="AA149" s="1"/>
      <c r="AH149" s="1"/>
      <c r="AI149" s="1"/>
      <c r="AP149" s="1"/>
      <c r="AQ149" s="1"/>
    </row>
    <row r="150" spans="16:43" x14ac:dyDescent="0.25">
      <c r="P150" s="1"/>
      <c r="Q150" s="1"/>
      <c r="X150" s="1"/>
      <c r="Y150" s="1"/>
      <c r="Z150" s="1"/>
      <c r="AA150" s="1"/>
      <c r="AH150" s="1"/>
      <c r="AI150" s="1"/>
      <c r="AP150" s="1"/>
      <c r="AQ150" s="1"/>
    </row>
    <row r="151" spans="16:43" x14ac:dyDescent="0.25">
      <c r="P151" s="1"/>
      <c r="Q151" s="1"/>
      <c r="X151" s="1"/>
      <c r="Y151" s="1"/>
      <c r="Z151" s="1"/>
      <c r="AA151" s="1"/>
      <c r="AH151" s="1"/>
      <c r="AI151" s="1"/>
      <c r="AP151" s="1"/>
      <c r="AQ151" s="1"/>
    </row>
    <row r="152" spans="16:43" x14ac:dyDescent="0.25">
      <c r="P152" s="1"/>
      <c r="Q152" s="1"/>
      <c r="X152" s="1"/>
      <c r="Y152" s="1"/>
      <c r="Z152" s="1"/>
      <c r="AA152" s="1"/>
      <c r="AH152" s="1"/>
      <c r="AI152" s="1"/>
      <c r="AP152" s="1"/>
      <c r="AQ152" s="1"/>
    </row>
    <row r="153" spans="16:43" x14ac:dyDescent="0.25">
      <c r="P153" s="1"/>
      <c r="Q153" s="1"/>
      <c r="X153" s="1"/>
      <c r="Y153" s="1"/>
      <c r="Z153" s="1"/>
      <c r="AA153" s="1"/>
      <c r="AH153" s="1"/>
      <c r="AI153" s="1"/>
      <c r="AP153" s="1"/>
      <c r="AQ153" s="1"/>
    </row>
    <row r="154" spans="16:43" x14ac:dyDescent="0.25">
      <c r="P154" s="1"/>
      <c r="Q154" s="1"/>
      <c r="X154" s="1"/>
      <c r="Y154" s="1"/>
      <c r="Z154" s="1"/>
      <c r="AA154" s="1"/>
      <c r="AH154" s="1"/>
      <c r="AI154" s="1"/>
      <c r="AP154" s="1"/>
      <c r="AQ154" s="1"/>
    </row>
    <row r="155" spans="16:43" x14ac:dyDescent="0.25">
      <c r="P155" s="1"/>
      <c r="Q155" s="1"/>
      <c r="X155" s="1"/>
      <c r="Y155" s="1"/>
      <c r="Z155" s="1"/>
      <c r="AA155" s="1"/>
      <c r="AH155" s="1"/>
      <c r="AI155" s="1"/>
      <c r="AP155" s="1"/>
      <c r="AQ155" s="1"/>
    </row>
    <row r="156" spans="16:43" x14ac:dyDescent="0.25">
      <c r="P156" s="1"/>
      <c r="Q156" s="1"/>
      <c r="X156" s="1"/>
      <c r="Y156" s="1"/>
      <c r="Z156" s="1"/>
      <c r="AA156" s="1"/>
      <c r="AH156" s="1"/>
      <c r="AI156" s="1"/>
      <c r="AP156" s="1"/>
      <c r="AQ156" s="1"/>
    </row>
    <row r="157" spans="16:43" x14ac:dyDescent="0.25">
      <c r="P157" s="1"/>
      <c r="Q157" s="1"/>
      <c r="X157" s="1"/>
      <c r="Y157" s="1"/>
      <c r="Z157" s="1"/>
      <c r="AA157" s="1"/>
      <c r="AH157" s="1"/>
      <c r="AI157" s="1"/>
      <c r="AP157" s="1"/>
      <c r="AQ157" s="1"/>
    </row>
    <row r="158" spans="16:43" x14ac:dyDescent="0.25">
      <c r="P158" s="1"/>
      <c r="Q158" s="1"/>
      <c r="X158" s="1"/>
      <c r="Y158" s="1"/>
      <c r="Z158" s="1"/>
      <c r="AA158" s="1"/>
      <c r="AH158" s="1"/>
      <c r="AI158" s="1"/>
      <c r="AP158" s="1"/>
      <c r="AQ158" s="1"/>
    </row>
    <row r="159" spans="16:43" x14ac:dyDescent="0.25">
      <c r="P159" s="1"/>
      <c r="Q159" s="1"/>
      <c r="X159" s="1"/>
      <c r="Y159" s="1"/>
      <c r="Z159" s="1"/>
      <c r="AA159" s="1"/>
      <c r="AH159" s="1"/>
      <c r="AI159" s="1"/>
      <c r="AP159" s="1"/>
      <c r="AQ159" s="1"/>
    </row>
    <row r="160" spans="16:43" x14ac:dyDescent="0.25">
      <c r="P160" s="1"/>
      <c r="Q160" s="1"/>
      <c r="X160" s="1"/>
      <c r="Y160" s="1"/>
      <c r="Z160" s="1"/>
      <c r="AA160" s="1"/>
      <c r="AH160" s="1"/>
      <c r="AI160" s="1"/>
      <c r="AP160" s="1"/>
      <c r="AQ160" s="1"/>
    </row>
    <row r="161" spans="16:43" x14ac:dyDescent="0.25">
      <c r="P161" s="1"/>
      <c r="Q161" s="1"/>
      <c r="X161" s="1"/>
      <c r="Y161" s="1"/>
      <c r="Z161" s="1"/>
      <c r="AA161" s="1"/>
      <c r="AH161" s="1"/>
      <c r="AI161" s="1"/>
      <c r="AP161" s="1"/>
      <c r="AQ161" s="1"/>
    </row>
    <row r="162" spans="16:43" x14ac:dyDescent="0.25">
      <c r="P162" s="1"/>
      <c r="Q162" s="1"/>
      <c r="X162" s="1"/>
      <c r="Y162" s="1"/>
      <c r="Z162" s="1"/>
      <c r="AA162" s="1"/>
      <c r="AH162" s="1"/>
      <c r="AI162" s="1"/>
      <c r="AP162" s="1"/>
      <c r="AQ162" s="1"/>
    </row>
    <row r="163" spans="16:43" x14ac:dyDescent="0.25">
      <c r="P163" s="1"/>
      <c r="Q163" s="1"/>
      <c r="X163" s="1"/>
      <c r="Y163" s="1"/>
      <c r="Z163" s="1"/>
      <c r="AA163" s="1"/>
      <c r="AH163" s="1"/>
      <c r="AI163" s="1"/>
      <c r="AP163" s="1"/>
      <c r="AQ163" s="1"/>
    </row>
    <row r="164" spans="16:43" x14ac:dyDescent="0.25">
      <c r="P164" s="1"/>
      <c r="Q164" s="1"/>
      <c r="X164" s="1"/>
      <c r="Y164" s="1"/>
      <c r="Z164" s="1"/>
      <c r="AA164" s="1"/>
      <c r="AH164" s="1"/>
      <c r="AI164" s="1"/>
      <c r="AP164" s="1"/>
      <c r="AQ164" s="1"/>
    </row>
    <row r="165" spans="16:43" x14ac:dyDescent="0.25">
      <c r="P165" s="1"/>
      <c r="Q165" s="1"/>
      <c r="X165" s="1"/>
      <c r="Y165" s="1"/>
      <c r="Z165" s="1"/>
      <c r="AA165" s="1"/>
      <c r="AH165" s="1"/>
      <c r="AI165" s="1"/>
      <c r="AP165" s="1"/>
      <c r="AQ165" s="1"/>
    </row>
    <row r="166" spans="16:43" x14ac:dyDescent="0.25">
      <c r="P166" s="1"/>
      <c r="Q166" s="1"/>
      <c r="X166" s="1"/>
      <c r="Y166" s="1"/>
      <c r="Z166" s="1"/>
      <c r="AA166" s="1"/>
      <c r="AH166" s="1"/>
      <c r="AI166" s="1"/>
      <c r="AP166" s="1"/>
      <c r="AQ166" s="1"/>
    </row>
    <row r="167" spans="16:43" x14ac:dyDescent="0.25">
      <c r="P167" s="1"/>
      <c r="Q167" s="1"/>
      <c r="X167" s="1"/>
      <c r="Y167" s="1"/>
      <c r="Z167" s="1"/>
      <c r="AA167" s="1"/>
      <c r="AH167" s="1"/>
      <c r="AI167" s="1"/>
      <c r="AP167" s="1"/>
      <c r="AQ167" s="1"/>
    </row>
    <row r="168" spans="16:43" x14ac:dyDescent="0.25">
      <c r="P168" s="1"/>
      <c r="Q168" s="1"/>
      <c r="X168" s="1"/>
      <c r="Y168" s="1"/>
      <c r="Z168" s="1"/>
      <c r="AA168" s="1"/>
      <c r="AH168" s="1"/>
      <c r="AI168" s="1"/>
      <c r="AP168" s="1"/>
      <c r="AQ168" s="1"/>
    </row>
    <row r="169" spans="16:43" x14ac:dyDescent="0.25">
      <c r="P169" s="1"/>
      <c r="Q169" s="1"/>
      <c r="X169" s="1"/>
      <c r="Y169" s="1"/>
      <c r="Z169" s="1"/>
      <c r="AA169" s="1"/>
      <c r="AH169" s="1"/>
      <c r="AI169" s="1"/>
      <c r="AP169" s="1"/>
      <c r="AQ169" s="1"/>
    </row>
    <row r="170" spans="16:43" x14ac:dyDescent="0.25">
      <c r="P170" s="1"/>
      <c r="Q170" s="1"/>
      <c r="X170" s="1"/>
      <c r="Y170" s="1"/>
      <c r="Z170" s="1"/>
      <c r="AA170" s="1"/>
      <c r="AH170" s="1"/>
      <c r="AI170" s="1"/>
      <c r="AP170" s="1"/>
      <c r="AQ170" s="1"/>
    </row>
    <row r="171" spans="16:43" x14ac:dyDescent="0.25">
      <c r="P171" s="1"/>
      <c r="Q171" s="1"/>
      <c r="X171" s="1"/>
      <c r="Y171" s="1"/>
      <c r="Z171" s="1"/>
      <c r="AA171" s="1"/>
      <c r="AH171" s="1"/>
      <c r="AI171" s="1"/>
      <c r="AP171" s="1"/>
      <c r="AQ171" s="1"/>
    </row>
    <row r="172" spans="16:43" x14ac:dyDescent="0.25">
      <c r="P172" s="1"/>
      <c r="Q172" s="1"/>
      <c r="X172" s="1"/>
      <c r="Y172" s="1"/>
      <c r="Z172" s="1"/>
      <c r="AA172" s="1"/>
      <c r="AH172" s="1"/>
      <c r="AI172" s="1"/>
      <c r="AP172" s="1"/>
      <c r="AQ172" s="1"/>
    </row>
    <row r="173" spans="16:43" x14ac:dyDescent="0.25">
      <c r="P173" s="1"/>
      <c r="Q173" s="1"/>
      <c r="X173" s="1"/>
      <c r="Y173" s="1"/>
      <c r="Z173" s="1"/>
      <c r="AA173" s="1"/>
      <c r="AH173" s="1"/>
      <c r="AI173" s="1"/>
      <c r="AP173" s="1"/>
      <c r="AQ173" s="1"/>
    </row>
    <row r="174" spans="16:43" x14ac:dyDescent="0.25">
      <c r="P174" s="1"/>
      <c r="Q174" s="1"/>
      <c r="X174" s="1"/>
      <c r="Y174" s="1"/>
      <c r="Z174" s="1"/>
      <c r="AA174" s="1"/>
      <c r="AH174" s="1"/>
      <c r="AI174" s="1"/>
      <c r="AP174" s="1"/>
      <c r="AQ174" s="1"/>
    </row>
    <row r="175" spans="16:43" x14ac:dyDescent="0.25">
      <c r="P175" s="1"/>
      <c r="Q175" s="1"/>
      <c r="X175" s="1"/>
      <c r="Y175" s="1"/>
      <c r="Z175" s="1"/>
      <c r="AA175" s="1"/>
      <c r="AH175" s="1"/>
      <c r="AI175" s="1"/>
      <c r="AP175" s="1"/>
      <c r="AQ175" s="1"/>
    </row>
    <row r="176" spans="16:43" x14ac:dyDescent="0.25">
      <c r="P176" s="1"/>
      <c r="Q176" s="1"/>
      <c r="X176" s="1"/>
      <c r="Y176" s="1"/>
      <c r="Z176" s="1"/>
      <c r="AA176" s="1"/>
      <c r="AH176" s="1"/>
      <c r="AI176" s="1"/>
      <c r="AP176" s="1"/>
      <c r="AQ176" s="1"/>
    </row>
    <row r="177" spans="16:43" x14ac:dyDescent="0.25">
      <c r="P177" s="1"/>
      <c r="Q177" s="1"/>
      <c r="X177" s="1"/>
      <c r="Y177" s="1"/>
      <c r="Z177" s="1"/>
      <c r="AA177" s="1"/>
      <c r="AH177" s="1"/>
      <c r="AI177" s="1"/>
      <c r="AP177" s="1"/>
      <c r="AQ177" s="1"/>
    </row>
    <row r="178" spans="16:43" x14ac:dyDescent="0.25">
      <c r="P178" s="1"/>
      <c r="Q178" s="1"/>
      <c r="X178" s="1"/>
      <c r="Y178" s="1"/>
      <c r="Z178" s="1"/>
      <c r="AA178" s="1"/>
      <c r="AH178" s="1"/>
      <c r="AI178" s="1"/>
      <c r="AP178" s="1"/>
      <c r="AQ178" s="1"/>
    </row>
    <row r="179" spans="16:43" x14ac:dyDescent="0.25">
      <c r="P179" s="1"/>
      <c r="Q179" s="1"/>
      <c r="X179" s="1"/>
      <c r="Y179" s="1"/>
      <c r="Z179" s="1"/>
      <c r="AA179" s="1"/>
      <c r="AH179" s="1"/>
      <c r="AI179" s="1"/>
      <c r="AP179" s="1"/>
      <c r="AQ179" s="1"/>
    </row>
    <row r="180" spans="16:43" x14ac:dyDescent="0.25">
      <c r="P180" s="1"/>
      <c r="Q180" s="1"/>
      <c r="X180" s="1"/>
      <c r="Y180" s="1"/>
      <c r="Z180" s="1"/>
      <c r="AA180" s="1"/>
      <c r="AH180" s="1"/>
      <c r="AI180" s="1"/>
      <c r="AP180" s="1"/>
      <c r="AQ180" s="1"/>
    </row>
    <row r="181" spans="16:43" x14ac:dyDescent="0.25">
      <c r="P181" s="1"/>
      <c r="Q181" s="1"/>
      <c r="X181" s="1"/>
      <c r="Y181" s="1"/>
      <c r="Z181" s="1"/>
      <c r="AA181" s="1"/>
      <c r="AH181" s="1"/>
      <c r="AI181" s="1"/>
      <c r="AP181" s="1"/>
      <c r="AQ181" s="1"/>
    </row>
    <row r="182" spans="16:43" x14ac:dyDescent="0.25">
      <c r="P182" s="1"/>
      <c r="Q182" s="1"/>
      <c r="X182" s="1"/>
      <c r="Y182" s="1"/>
      <c r="Z182" s="1"/>
      <c r="AA182" s="1"/>
      <c r="AH182" s="1"/>
      <c r="AI182" s="1"/>
      <c r="AP182" s="1"/>
      <c r="AQ182" s="1"/>
    </row>
    <row r="183" spans="16:43" x14ac:dyDescent="0.25">
      <c r="P183" s="1"/>
      <c r="Q183" s="1"/>
      <c r="X183" s="1"/>
      <c r="Y183" s="1"/>
      <c r="Z183" s="1"/>
      <c r="AA183" s="1"/>
      <c r="AH183" s="1"/>
      <c r="AI183" s="1"/>
      <c r="AP183" s="1"/>
      <c r="AQ183" s="1"/>
    </row>
    <row r="184" spans="16:43" x14ac:dyDescent="0.25">
      <c r="P184" s="1"/>
      <c r="Q184" s="1"/>
      <c r="X184" s="1"/>
      <c r="Y184" s="1"/>
      <c r="Z184" s="1"/>
      <c r="AA184" s="1"/>
      <c r="AH184" s="1"/>
      <c r="AI184" s="1"/>
      <c r="AP184" s="1"/>
      <c r="AQ184" s="1"/>
    </row>
    <row r="185" spans="16:43" x14ac:dyDescent="0.25">
      <c r="P185" s="1"/>
      <c r="Q185" s="1"/>
      <c r="X185" s="1"/>
      <c r="Y185" s="1"/>
      <c r="Z185" s="1"/>
      <c r="AA185" s="1"/>
      <c r="AH185" s="1"/>
      <c r="AI185" s="1"/>
      <c r="AP185" s="1"/>
      <c r="AQ185" s="1"/>
    </row>
    <row r="186" spans="16:43" x14ac:dyDescent="0.25">
      <c r="P186" s="1"/>
      <c r="Q186" s="1"/>
      <c r="X186" s="1"/>
      <c r="Y186" s="1"/>
      <c r="Z186" s="1"/>
      <c r="AA186" s="1"/>
      <c r="AH186" s="1"/>
      <c r="AI186" s="1"/>
      <c r="AP186" s="1"/>
      <c r="AQ186" s="1"/>
    </row>
    <row r="187" spans="16:43" x14ac:dyDescent="0.25">
      <c r="P187" s="1"/>
      <c r="Q187" s="1"/>
      <c r="X187" s="1"/>
      <c r="Y187" s="1"/>
      <c r="Z187" s="1"/>
      <c r="AA187" s="1"/>
      <c r="AH187" s="1"/>
      <c r="AI187" s="1"/>
      <c r="AP187" s="1"/>
      <c r="AQ187" s="1"/>
    </row>
    <row r="188" spans="16:43" x14ac:dyDescent="0.25">
      <c r="P188" s="1"/>
      <c r="Q188" s="1"/>
      <c r="X188" s="1"/>
      <c r="Y188" s="1"/>
      <c r="Z188" s="1"/>
      <c r="AA188" s="1"/>
      <c r="AH188" s="1"/>
      <c r="AI188" s="1"/>
      <c r="AP188" s="1"/>
      <c r="AQ188" s="1"/>
    </row>
    <row r="189" spans="16:43" x14ac:dyDescent="0.25">
      <c r="P189" s="1"/>
      <c r="Q189" s="1"/>
      <c r="X189" s="1"/>
      <c r="Y189" s="1"/>
      <c r="Z189" s="1"/>
      <c r="AA189" s="1"/>
      <c r="AH189" s="1"/>
      <c r="AI189" s="1"/>
      <c r="AP189" s="1"/>
      <c r="AQ189" s="1"/>
    </row>
    <row r="190" spans="16:43" x14ac:dyDescent="0.25">
      <c r="P190" s="1"/>
      <c r="Q190" s="1"/>
      <c r="X190" s="1"/>
      <c r="Y190" s="1"/>
      <c r="Z190" s="1"/>
      <c r="AA190" s="1"/>
      <c r="AH190" s="1"/>
      <c r="AI190" s="1"/>
      <c r="AP190" s="1"/>
      <c r="AQ190" s="1"/>
    </row>
    <row r="191" spans="16:43" x14ac:dyDescent="0.25">
      <c r="P191" s="1"/>
      <c r="Q191" s="1"/>
      <c r="X191" s="1"/>
      <c r="Y191" s="1"/>
      <c r="Z191" s="1"/>
      <c r="AA191" s="1"/>
      <c r="AH191" s="1"/>
      <c r="AI191" s="1"/>
      <c r="AP191" s="1"/>
      <c r="AQ191" s="1"/>
    </row>
    <row r="192" spans="16:43" x14ac:dyDescent="0.25">
      <c r="P192" s="1"/>
      <c r="Q192" s="1"/>
      <c r="X192" s="1"/>
      <c r="Y192" s="1"/>
      <c r="Z192" s="1"/>
      <c r="AA192" s="1"/>
      <c r="AH192" s="1"/>
      <c r="AI192" s="1"/>
      <c r="AP192" s="1"/>
      <c r="AQ192" s="1"/>
    </row>
    <row r="193" spans="16:43" x14ac:dyDescent="0.25">
      <c r="P193" s="1"/>
      <c r="Q193" s="1"/>
      <c r="X193" s="1"/>
      <c r="Y193" s="1"/>
      <c r="Z193" s="1"/>
      <c r="AA193" s="1"/>
      <c r="AH193" s="1"/>
      <c r="AI193" s="1"/>
      <c r="AP193" s="1"/>
      <c r="AQ193" s="1"/>
    </row>
    <row r="194" spans="16:43" x14ac:dyDescent="0.25">
      <c r="P194" s="1"/>
      <c r="Q194" s="1"/>
      <c r="X194" s="1"/>
      <c r="Y194" s="1"/>
      <c r="Z194" s="1"/>
      <c r="AA194" s="1"/>
      <c r="AH194" s="1"/>
      <c r="AI194" s="1"/>
      <c r="AP194" s="1"/>
      <c r="AQ194" s="1"/>
    </row>
    <row r="195" spans="16:43" x14ac:dyDescent="0.25">
      <c r="P195" s="1"/>
      <c r="Q195" s="1"/>
      <c r="X195" s="1"/>
      <c r="Y195" s="1"/>
      <c r="Z195" s="1"/>
      <c r="AA195" s="1"/>
      <c r="AH195" s="1"/>
      <c r="AI195" s="1"/>
      <c r="AP195" s="1"/>
      <c r="AQ195" s="1"/>
    </row>
    <row r="196" spans="16:43" x14ac:dyDescent="0.25">
      <c r="P196" s="1"/>
      <c r="Q196" s="1"/>
      <c r="X196" s="1"/>
      <c r="Y196" s="1"/>
      <c r="Z196" s="1"/>
      <c r="AA196" s="1"/>
      <c r="AH196" s="1"/>
      <c r="AI196" s="1"/>
      <c r="AP196" s="1"/>
      <c r="AQ196" s="1"/>
    </row>
    <row r="197" spans="16:43" x14ac:dyDescent="0.25">
      <c r="P197" s="1"/>
      <c r="Q197" s="1"/>
      <c r="X197" s="1"/>
      <c r="Y197" s="1"/>
      <c r="Z197" s="1"/>
      <c r="AA197" s="1"/>
      <c r="AH197" s="1"/>
      <c r="AI197" s="1"/>
      <c r="AP197" s="1"/>
      <c r="AQ197" s="1"/>
    </row>
    <row r="198" spans="16:43" x14ac:dyDescent="0.25">
      <c r="P198" s="1"/>
      <c r="Q198" s="1"/>
      <c r="X198" s="1"/>
      <c r="Y198" s="1"/>
      <c r="Z198" s="1"/>
      <c r="AA198" s="1"/>
      <c r="AH198" s="1"/>
      <c r="AI198" s="1"/>
      <c r="AP198" s="1"/>
      <c r="AQ198" s="1"/>
    </row>
    <row r="199" spans="16:43" x14ac:dyDescent="0.25">
      <c r="P199" s="1"/>
      <c r="Q199" s="1"/>
      <c r="X199" s="1"/>
      <c r="Y199" s="1"/>
      <c r="Z199" s="1"/>
      <c r="AA199" s="1"/>
      <c r="AH199" s="1"/>
      <c r="AI199" s="1"/>
      <c r="AP199" s="1"/>
      <c r="AQ199" s="1"/>
    </row>
    <row r="200" spans="16:43" x14ac:dyDescent="0.25">
      <c r="P200" s="1"/>
      <c r="Q200" s="1"/>
      <c r="X200" s="1"/>
      <c r="Y200" s="1"/>
      <c r="Z200" s="1"/>
      <c r="AA200" s="1"/>
      <c r="AH200" s="1"/>
      <c r="AI200" s="1"/>
      <c r="AP200" s="1"/>
      <c r="AQ200" s="1"/>
    </row>
    <row r="201" spans="16:43" x14ac:dyDescent="0.25">
      <c r="P201" s="1"/>
      <c r="Q201" s="1"/>
      <c r="X201" s="1"/>
      <c r="Y201" s="1"/>
      <c r="Z201" s="1"/>
      <c r="AA201" s="1"/>
      <c r="AH201" s="1"/>
      <c r="AI201" s="1"/>
      <c r="AP201" s="1"/>
      <c r="AQ201" s="1"/>
    </row>
    <row r="202" spans="16:43" x14ac:dyDescent="0.25">
      <c r="P202" s="1"/>
      <c r="Q202" s="1"/>
      <c r="X202" s="1"/>
      <c r="Y202" s="1"/>
      <c r="Z202" s="1"/>
      <c r="AA202" s="1"/>
      <c r="AH202" s="1"/>
      <c r="AI202" s="1"/>
      <c r="AP202" s="1"/>
      <c r="AQ202" s="1"/>
    </row>
    <row r="203" spans="16:43" x14ac:dyDescent="0.25">
      <c r="P203" s="1"/>
      <c r="Q203" s="1"/>
      <c r="X203" s="1"/>
      <c r="Y203" s="1"/>
      <c r="Z203" s="1"/>
      <c r="AA203" s="1"/>
      <c r="AH203" s="1"/>
      <c r="AI203" s="1"/>
      <c r="AP203" s="1"/>
      <c r="AQ203" s="1"/>
    </row>
    <row r="204" spans="16:43" x14ac:dyDescent="0.25">
      <c r="P204" s="1"/>
      <c r="Q204" s="1"/>
      <c r="X204" s="1"/>
      <c r="Y204" s="1"/>
      <c r="Z204" s="1"/>
      <c r="AA204" s="1"/>
      <c r="AH204" s="1"/>
      <c r="AI204" s="1"/>
      <c r="AP204" s="1"/>
      <c r="AQ204" s="1"/>
    </row>
    <row r="205" spans="16:43" x14ac:dyDescent="0.25">
      <c r="P205" s="1"/>
      <c r="Q205" s="1"/>
      <c r="X205" s="1"/>
      <c r="Y205" s="1"/>
      <c r="Z205" s="1"/>
      <c r="AA205" s="1"/>
      <c r="AH205" s="1"/>
      <c r="AI205" s="1"/>
      <c r="AP205" s="1"/>
      <c r="AQ205" s="1"/>
    </row>
    <row r="206" spans="16:43" x14ac:dyDescent="0.25">
      <c r="P206" s="1"/>
      <c r="Q206" s="1"/>
      <c r="X206" s="1"/>
      <c r="Y206" s="1"/>
      <c r="Z206" s="1"/>
      <c r="AA206" s="1"/>
      <c r="AH206" s="1"/>
      <c r="AI206" s="1"/>
      <c r="AP206" s="1"/>
      <c r="AQ206" s="1"/>
    </row>
    <row r="207" spans="16:43" x14ac:dyDescent="0.25">
      <c r="P207" s="1"/>
      <c r="Q207" s="1"/>
      <c r="X207" s="1"/>
      <c r="Y207" s="1"/>
      <c r="Z207" s="1"/>
      <c r="AA207" s="1"/>
      <c r="AH207" s="1"/>
      <c r="AI207" s="1"/>
      <c r="AP207" s="1"/>
      <c r="AQ207" s="1"/>
    </row>
    <row r="208" spans="16:43" x14ac:dyDescent="0.25">
      <c r="P208" s="1"/>
      <c r="Q208" s="1"/>
      <c r="X208" s="1"/>
      <c r="Y208" s="1"/>
      <c r="Z208" s="1"/>
      <c r="AA208" s="1"/>
      <c r="AH208" s="1"/>
      <c r="AI208" s="1"/>
      <c r="AP208" s="1"/>
      <c r="AQ208" s="1"/>
    </row>
    <row r="209" spans="16:43" x14ac:dyDescent="0.25">
      <c r="P209" s="1"/>
      <c r="Q209" s="1"/>
      <c r="X209" s="1"/>
      <c r="Y209" s="1"/>
      <c r="Z209" s="1"/>
      <c r="AA209" s="1"/>
      <c r="AH209" s="1"/>
      <c r="AI209" s="1"/>
      <c r="AP209" s="1"/>
      <c r="AQ209" s="1"/>
    </row>
    <row r="210" spans="16:43" x14ac:dyDescent="0.25">
      <c r="P210" s="1"/>
      <c r="Q210" s="1"/>
      <c r="X210" s="1"/>
      <c r="Y210" s="1"/>
      <c r="Z210" s="1"/>
      <c r="AA210" s="1"/>
      <c r="AH210" s="1"/>
      <c r="AI210" s="1"/>
      <c r="AP210" s="1"/>
      <c r="AQ210" s="1"/>
    </row>
  </sheetData>
  <mergeCells count="349">
    <mergeCell ref="AT30:AT35"/>
    <mergeCell ref="AR19:AR23"/>
    <mergeCell ref="AS19:AS23"/>
    <mergeCell ref="AJ48:AJ52"/>
    <mergeCell ref="AC24:AC29"/>
    <mergeCell ref="AC36:AC41"/>
    <mergeCell ref="AC42:AC47"/>
    <mergeCell ref="AC30:AC34"/>
    <mergeCell ref="AD30:AD34"/>
    <mergeCell ref="AT48:AT52"/>
    <mergeCell ref="AO42:AO46"/>
    <mergeCell ref="AP42:AP47"/>
    <mergeCell ref="AQ42:AQ47"/>
    <mergeCell ref="AJ30:AJ34"/>
    <mergeCell ref="AM42:AM46"/>
    <mergeCell ref="AN42:AN46"/>
    <mergeCell ref="AT42:AT47"/>
    <mergeCell ref="AK42:AK46"/>
    <mergeCell ref="AD36:AD40"/>
    <mergeCell ref="AG30:AG35"/>
    <mergeCell ref="AG24:AG29"/>
    <mergeCell ref="AG36:AG41"/>
    <mergeCell ref="AG42:AG47"/>
    <mergeCell ref="AL48:AL52"/>
    <mergeCell ref="AK30:AK34"/>
    <mergeCell ref="AL30:AL34"/>
    <mergeCell ref="AM30:AM34"/>
    <mergeCell ref="AN30:AN34"/>
    <mergeCell ref="AO30:AO34"/>
    <mergeCell ref="AP30:AP35"/>
    <mergeCell ref="AP48:AP52"/>
    <mergeCell ref="AN48:AN52"/>
    <mergeCell ref="AO48:AO52"/>
    <mergeCell ref="AS30:AS35"/>
    <mergeCell ref="S36:S41"/>
    <mergeCell ref="U36:U41"/>
    <mergeCell ref="AU48:AU52"/>
    <mergeCell ref="S42:S47"/>
    <mergeCell ref="AU30:AU35"/>
    <mergeCell ref="B31:E31"/>
    <mergeCell ref="F31:F32"/>
    <mergeCell ref="G31:G32"/>
    <mergeCell ref="H31:H32"/>
    <mergeCell ref="I31:I32"/>
    <mergeCell ref="J31:J34"/>
    <mergeCell ref="K31:K34"/>
    <mergeCell ref="L31:L34"/>
    <mergeCell ref="N31:N34"/>
    <mergeCell ref="P31:P35"/>
    <mergeCell ref="Q31:Q35"/>
    <mergeCell ref="B32:E32"/>
    <mergeCell ref="B33:E33"/>
    <mergeCell ref="F33:F34"/>
    <mergeCell ref="G33:G34"/>
    <mergeCell ref="H33:H34"/>
    <mergeCell ref="AK48:AK52"/>
    <mergeCell ref="AM48:AM52"/>
    <mergeCell ref="B34:E34"/>
    <mergeCell ref="AB30:AB34"/>
    <mergeCell ref="B30:E30"/>
    <mergeCell ref="F30:I30"/>
    <mergeCell ref="R30:R34"/>
    <mergeCell ref="T30:T34"/>
    <mergeCell ref="V30:V34"/>
    <mergeCell ref="X30:X35"/>
    <mergeCell ref="M31:M35"/>
    <mergeCell ref="O31:O35"/>
    <mergeCell ref="S30:S35"/>
    <mergeCell ref="U30:U35"/>
    <mergeCell ref="W30:W35"/>
    <mergeCell ref="AU19:AU23"/>
    <mergeCell ref="AJ24:AJ28"/>
    <mergeCell ref="AK24:AK28"/>
    <mergeCell ref="AL24:AL28"/>
    <mergeCell ref="AM24:AM28"/>
    <mergeCell ref="AN24:AN28"/>
    <mergeCell ref="AO24:AO28"/>
    <mergeCell ref="AR24:AR29"/>
    <mergeCell ref="AS24:AS29"/>
    <mergeCell ref="AT24:AT29"/>
    <mergeCell ref="AU24:AU29"/>
    <mergeCell ref="AP24:AP29"/>
    <mergeCell ref="AQ24:AQ29"/>
    <mergeCell ref="AO19:AO22"/>
    <mergeCell ref="AP19:AP23"/>
    <mergeCell ref="AQ19:AQ23"/>
    <mergeCell ref="AJ19:AJ22"/>
    <mergeCell ref="AK19:AK22"/>
    <mergeCell ref="AL19:AL22"/>
    <mergeCell ref="AM19:AM22"/>
    <mergeCell ref="AN19:AN22"/>
    <mergeCell ref="AT19:AT23"/>
    <mergeCell ref="AF19:AF22"/>
    <mergeCell ref="AG19:AG22"/>
    <mergeCell ref="AH19:AH23"/>
    <mergeCell ref="AI19:AI23"/>
    <mergeCell ref="AH24:AH29"/>
    <mergeCell ref="AI24:AI29"/>
    <mergeCell ref="AH36:AH41"/>
    <mergeCell ref="AI36:AI41"/>
    <mergeCell ref="AI30:AI35"/>
    <mergeCell ref="AF36:AF40"/>
    <mergeCell ref="AF30:AF34"/>
    <mergeCell ref="AH30:AH35"/>
    <mergeCell ref="X24:X29"/>
    <mergeCell ref="Y24:Y29"/>
    <mergeCell ref="X36:X41"/>
    <mergeCell ref="Y36:Y41"/>
    <mergeCell ref="X42:X47"/>
    <mergeCell ref="Y42:Y47"/>
    <mergeCell ref="Y30:Y35"/>
    <mergeCell ref="Z30:Z35"/>
    <mergeCell ref="AA30:AA35"/>
    <mergeCell ref="Z24:Z29"/>
    <mergeCell ref="AA24:AA29"/>
    <mergeCell ref="AU42:AU47"/>
    <mergeCell ref="AD24:AD28"/>
    <mergeCell ref="AF24:AF28"/>
    <mergeCell ref="AA42:AA47"/>
    <mergeCell ref="AU36:AU41"/>
    <mergeCell ref="AJ36:AJ40"/>
    <mergeCell ref="AK36:AK40"/>
    <mergeCell ref="AL36:AL40"/>
    <mergeCell ref="AM36:AM40"/>
    <mergeCell ref="AN36:AN40"/>
    <mergeCell ref="AO36:AO40"/>
    <mergeCell ref="AP36:AP41"/>
    <mergeCell ref="AQ36:AQ41"/>
    <mergeCell ref="AR36:AR41"/>
    <mergeCell ref="AS36:AS41"/>
    <mergeCell ref="AT36:AT41"/>
    <mergeCell ref="AR42:AR47"/>
    <mergeCell ref="AS42:AS47"/>
    <mergeCell ref="AJ42:AJ46"/>
    <mergeCell ref="AQ30:AQ35"/>
    <mergeCell ref="AE24:AE29"/>
    <mergeCell ref="AR30:AR35"/>
    <mergeCell ref="AE48:AE52"/>
    <mergeCell ref="AF48:AF52"/>
    <mergeCell ref="AG48:AG52"/>
    <mergeCell ref="AD42:AD46"/>
    <mergeCell ref="AF42:AF46"/>
    <mergeCell ref="AH42:AH47"/>
    <mergeCell ref="AI42:AI47"/>
    <mergeCell ref="AH48:AH52"/>
    <mergeCell ref="AD48:AD52"/>
    <mergeCell ref="AQ48:AQ52"/>
    <mergeCell ref="AR48:AR52"/>
    <mergeCell ref="AS48:AS52"/>
    <mergeCell ref="AL42:AL46"/>
    <mergeCell ref="B8:AU8"/>
    <mergeCell ref="B7:AU7"/>
    <mergeCell ref="B6:AU6"/>
    <mergeCell ref="B5:AU5"/>
    <mergeCell ref="R14:S15"/>
    <mergeCell ref="T14:U15"/>
    <mergeCell ref="V14:W15"/>
    <mergeCell ref="X14:Y15"/>
    <mergeCell ref="Z14:AA15"/>
    <mergeCell ref="AB14:AC15"/>
    <mergeCell ref="AD14:AE15"/>
    <mergeCell ref="AF14:AG15"/>
    <mergeCell ref="AH14:AI15"/>
    <mergeCell ref="AJ14:AK15"/>
    <mergeCell ref="AL14:AM15"/>
    <mergeCell ref="AN14:AO15"/>
    <mergeCell ref="AP14:AQ15"/>
    <mergeCell ref="AR14:AS15"/>
    <mergeCell ref="N14:O15"/>
    <mergeCell ref="AT14:AU15"/>
    <mergeCell ref="J13:AU13"/>
    <mergeCell ref="B3:AU3"/>
    <mergeCell ref="B36:E36"/>
    <mergeCell ref="B38:E38"/>
    <mergeCell ref="B39:E39"/>
    <mergeCell ref="B18:E18"/>
    <mergeCell ref="B20:E20"/>
    <mergeCell ref="B22:E22"/>
    <mergeCell ref="B24:E24"/>
    <mergeCell ref="B26:E26"/>
    <mergeCell ref="B27:E27"/>
    <mergeCell ref="B19:E19"/>
    <mergeCell ref="B25:E25"/>
    <mergeCell ref="B28:E28"/>
    <mergeCell ref="F18:I18"/>
    <mergeCell ref="F24:I24"/>
    <mergeCell ref="R19:R22"/>
    <mergeCell ref="P19:P23"/>
    <mergeCell ref="Q19:Q23"/>
    <mergeCell ref="F16:I16"/>
    <mergeCell ref="B11:AU11"/>
    <mergeCell ref="B10:AU10"/>
    <mergeCell ref="P14:Q15"/>
    <mergeCell ref="B4:AU4"/>
    <mergeCell ref="L19:L22"/>
    <mergeCell ref="N19:N22"/>
    <mergeCell ref="N25:N28"/>
    <mergeCell ref="AD19:AD22"/>
    <mergeCell ref="M19:M23"/>
    <mergeCell ref="M25:M29"/>
    <mergeCell ref="O19:O23"/>
    <mergeCell ref="O25:O29"/>
    <mergeCell ref="S19:S23"/>
    <mergeCell ref="S24:S29"/>
    <mergeCell ref="T19:T22"/>
    <mergeCell ref="V19:V22"/>
    <mergeCell ref="T24:T28"/>
    <mergeCell ref="V24:V28"/>
    <mergeCell ref="AB19:AB22"/>
    <mergeCell ref="Z19:Z23"/>
    <mergeCell ref="AA19:AA23"/>
    <mergeCell ref="X19:X23"/>
    <mergeCell ref="Y19:Y23"/>
    <mergeCell ref="U19:U23"/>
    <mergeCell ref="W19:W23"/>
    <mergeCell ref="U24:U29"/>
    <mergeCell ref="W24:W28"/>
    <mergeCell ref="AB24:AB28"/>
    <mergeCell ref="B21:E21"/>
    <mergeCell ref="A1:I1"/>
    <mergeCell ref="B2:I2"/>
    <mergeCell ref="B37:E37"/>
    <mergeCell ref="B49:E49"/>
    <mergeCell ref="B48:E48"/>
    <mergeCell ref="B50:E50"/>
    <mergeCell ref="J19:J22"/>
    <mergeCell ref="K19:K22"/>
    <mergeCell ref="B12:AU12"/>
    <mergeCell ref="B16:E16"/>
    <mergeCell ref="J14:K15"/>
    <mergeCell ref="L14:M15"/>
    <mergeCell ref="A9:A10"/>
    <mergeCell ref="B15:I15"/>
    <mergeCell ref="B14:I14"/>
    <mergeCell ref="B13:I13"/>
    <mergeCell ref="B9:AU9"/>
    <mergeCell ref="N37:N40"/>
    <mergeCell ref="J25:J28"/>
    <mergeCell ref="L25:L28"/>
    <mergeCell ref="R24:R28"/>
    <mergeCell ref="B42:E42"/>
    <mergeCell ref="AE19:AE22"/>
    <mergeCell ref="B43:E43"/>
    <mergeCell ref="F43:F44"/>
    <mergeCell ref="G43:G44"/>
    <mergeCell ref="H43:H44"/>
    <mergeCell ref="I43:I44"/>
    <mergeCell ref="B44:E44"/>
    <mergeCell ref="F39:F40"/>
    <mergeCell ref="G39:G40"/>
    <mergeCell ref="H39:H40"/>
    <mergeCell ref="I39:I40"/>
    <mergeCell ref="B40:E40"/>
    <mergeCell ref="B52:E52"/>
    <mergeCell ref="J43:J46"/>
    <mergeCell ref="K43:K46"/>
    <mergeCell ref="L43:L46"/>
    <mergeCell ref="N43:N46"/>
    <mergeCell ref="F48:I48"/>
    <mergeCell ref="J49:J52"/>
    <mergeCell ref="K49:K52"/>
    <mergeCell ref="L49:L52"/>
    <mergeCell ref="B46:E46"/>
    <mergeCell ref="B45:E45"/>
    <mergeCell ref="B51:E51"/>
    <mergeCell ref="M49:M52"/>
    <mergeCell ref="N49:N52"/>
    <mergeCell ref="F45:F46"/>
    <mergeCell ref="G45:G46"/>
    <mergeCell ref="H45:H46"/>
    <mergeCell ref="I45:I46"/>
    <mergeCell ref="M43:M47"/>
    <mergeCell ref="G49:G50"/>
    <mergeCell ref="H49:H50"/>
    <mergeCell ref="I49:I50"/>
    <mergeCell ref="F51:F52"/>
    <mergeCell ref="G51:G52"/>
    <mergeCell ref="Q43:Q47"/>
    <mergeCell ref="F37:F38"/>
    <mergeCell ref="G37:G38"/>
    <mergeCell ref="H37:H38"/>
    <mergeCell ref="I37:I38"/>
    <mergeCell ref="Q25:Q29"/>
    <mergeCell ref="M37:M41"/>
    <mergeCell ref="O37:O41"/>
    <mergeCell ref="F36:I36"/>
    <mergeCell ref="O43:O47"/>
    <mergeCell ref="F27:F28"/>
    <mergeCell ref="G27:G28"/>
    <mergeCell ref="H27:H28"/>
    <mergeCell ref="I27:I28"/>
    <mergeCell ref="J37:J40"/>
    <mergeCell ref="K37:K40"/>
    <mergeCell ref="L37:L40"/>
    <mergeCell ref="P37:P41"/>
    <mergeCell ref="Q37:Q41"/>
    <mergeCell ref="P25:P29"/>
    <mergeCell ref="P43:P47"/>
    <mergeCell ref="F42:I42"/>
    <mergeCell ref="I33:I34"/>
    <mergeCell ref="F21:F22"/>
    <mergeCell ref="G21:G22"/>
    <mergeCell ref="H21:H22"/>
    <mergeCell ref="I21:I22"/>
    <mergeCell ref="F19:F20"/>
    <mergeCell ref="G19:G20"/>
    <mergeCell ref="H19:H20"/>
    <mergeCell ref="I19:I20"/>
    <mergeCell ref="F25:F26"/>
    <mergeCell ref="G25:G26"/>
    <mergeCell ref="H25:H26"/>
    <mergeCell ref="I25:I26"/>
    <mergeCell ref="R36:R40"/>
    <mergeCell ref="U42:U47"/>
    <mergeCell ref="AB48:AB52"/>
    <mergeCell ref="AC48:AC52"/>
    <mergeCell ref="AB36:AB40"/>
    <mergeCell ref="AB42:AB46"/>
    <mergeCell ref="X48:X52"/>
    <mergeCell ref="Y48:Y52"/>
    <mergeCell ref="Z48:Z52"/>
    <mergeCell ref="AA48:AA52"/>
    <mergeCell ref="Z36:Z41"/>
    <mergeCell ref="AA36:AA41"/>
    <mergeCell ref="Z42:Z47"/>
    <mergeCell ref="AE30:AE35"/>
    <mergeCell ref="AE36:AE41"/>
    <mergeCell ref="AE42:AE47"/>
    <mergeCell ref="AC19:AC23"/>
    <mergeCell ref="P49:P52"/>
    <mergeCell ref="Q49:Q52"/>
    <mergeCell ref="O49:O52"/>
    <mergeCell ref="F49:F50"/>
    <mergeCell ref="H51:H52"/>
    <mergeCell ref="I51:I52"/>
    <mergeCell ref="V48:V52"/>
    <mergeCell ref="W48:W52"/>
    <mergeCell ref="T48:T52"/>
    <mergeCell ref="U48:U52"/>
    <mergeCell ref="R48:R52"/>
    <mergeCell ref="S48:S52"/>
    <mergeCell ref="W42:W47"/>
    <mergeCell ref="W36:W41"/>
    <mergeCell ref="R42:R46"/>
    <mergeCell ref="T42:T46"/>
    <mergeCell ref="T36:T40"/>
    <mergeCell ref="V36:V40"/>
    <mergeCell ref="V42:V46"/>
    <mergeCell ref="K25:K29"/>
  </mergeCells>
  <phoneticPr fontId="14" type="noConversion"/>
  <conditionalFormatting sqref="P24:Q24">
    <cfRule type="uniqueValues" dxfId="4" priority="5"/>
  </conditionalFormatting>
  <conditionalFormatting sqref="P30:Q30">
    <cfRule type="uniqueValues" dxfId="3" priority="1"/>
  </conditionalFormatting>
  <conditionalFormatting sqref="P36:Q36">
    <cfRule type="uniqueValues" dxfId="2" priority="4"/>
  </conditionalFormatting>
  <conditionalFormatting sqref="P42:Q42">
    <cfRule type="uniqueValues" dxfId="1" priority="3"/>
  </conditionalFormatting>
  <conditionalFormatting sqref="P48:Q48">
    <cfRule type="uniqueValues" dxfId="0" priority="2"/>
  </conditionalFormatting>
  <pageMargins left="0.23622047244094488" right="0.23622047244094488" top="0.74803149606299213" bottom="0.74803149606299213" header="0.31496062992125984" footer="0.31496062992125984"/>
  <pageSetup paperSize="305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V352"/>
  <sheetViews>
    <sheetView topLeftCell="A59" zoomScale="64" zoomScaleNormal="64" workbookViewId="0">
      <selection sqref="A1:AU71"/>
    </sheetView>
  </sheetViews>
  <sheetFormatPr baseColWidth="10" defaultColWidth="11.42578125" defaultRowHeight="15" x14ac:dyDescent="0.25"/>
  <cols>
    <col min="1" max="1" width="52.5703125" style="9" customWidth="1"/>
    <col min="2" max="3" width="14.85546875" style="5" customWidth="1"/>
    <col min="4" max="4" width="19.42578125" style="5" customWidth="1"/>
    <col min="5" max="5" width="30.85546875" style="5" customWidth="1"/>
    <col min="6" max="9" width="10" style="5" customWidth="1"/>
    <col min="10" max="10" width="8.140625" style="16" hidden="1" customWidth="1"/>
    <col min="11" max="11" width="8.140625" style="54" hidden="1" customWidth="1"/>
    <col min="12" max="12" width="8.140625" style="2" hidden="1" customWidth="1"/>
    <col min="13" max="13" width="8.140625" style="56" hidden="1" customWidth="1"/>
    <col min="14" max="14" width="8.140625" style="16" hidden="1" customWidth="1"/>
    <col min="15" max="15" width="8.140625" style="54" hidden="1" customWidth="1"/>
    <col min="16" max="17" width="7" style="17" hidden="1" customWidth="1"/>
    <col min="18" max="19" width="7" style="33" hidden="1" customWidth="1"/>
    <col min="20" max="21" width="7" style="18" hidden="1" customWidth="1"/>
    <col min="22" max="23" width="7" style="33" hidden="1" customWidth="1"/>
    <col min="24" max="25" width="7" style="17" hidden="1" customWidth="1"/>
    <col min="26" max="27" width="7.42578125" style="49" hidden="1" customWidth="1"/>
    <col min="28" max="29" width="7.42578125" style="33" hidden="1" customWidth="1"/>
    <col min="30" max="31" width="7.42578125" style="18" hidden="1" customWidth="1"/>
    <col min="32" max="33" width="7.42578125" style="33" customWidth="1"/>
    <col min="34" max="34" width="7.42578125" style="17" customWidth="1"/>
    <col min="35" max="35" width="8.85546875" style="108" customWidth="1"/>
    <col min="36" max="37" width="8.85546875" style="33" hidden="1" customWidth="1"/>
    <col min="38" max="39" width="8.85546875" style="18" hidden="1" customWidth="1"/>
    <col min="40" max="41" width="8.85546875" style="33" hidden="1" customWidth="1"/>
    <col min="42" max="43" width="8.85546875" style="17" hidden="1" customWidth="1"/>
    <col min="44" max="44" width="7.7109375" style="49" customWidth="1"/>
    <col min="45" max="45" width="8.85546875" style="49" customWidth="1"/>
    <col min="46" max="46" width="13.140625" style="17" customWidth="1"/>
    <col min="47" max="47" width="14.28515625" style="17" customWidth="1"/>
    <col min="48" max="16384" width="11.42578125" style="5"/>
  </cols>
  <sheetData>
    <row r="1" spans="1:47" ht="30" x14ac:dyDescent="0.25">
      <c r="A1" s="10" t="s">
        <v>19</v>
      </c>
      <c r="B1" s="534" t="s">
        <v>132</v>
      </c>
      <c r="C1" s="535"/>
      <c r="D1" s="535"/>
      <c r="E1" s="535"/>
      <c r="F1" s="535"/>
      <c r="G1" s="535"/>
      <c r="H1" s="535"/>
      <c r="I1" s="535"/>
      <c r="J1" s="178"/>
      <c r="K1" s="178"/>
      <c r="L1" s="168"/>
      <c r="M1" s="168"/>
      <c r="N1" s="178"/>
      <c r="O1" s="178"/>
      <c r="P1" s="168"/>
      <c r="Q1" s="168"/>
      <c r="R1" s="178"/>
      <c r="S1" s="17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9"/>
    </row>
    <row r="2" spans="1:47" ht="50.25" customHeight="1" x14ac:dyDescent="0.25">
      <c r="A2" s="10" t="s">
        <v>20</v>
      </c>
      <c r="B2" s="532" t="s">
        <v>46</v>
      </c>
      <c r="C2" s="533"/>
      <c r="D2" s="533"/>
      <c r="E2" s="533"/>
      <c r="F2" s="533"/>
      <c r="G2" s="533"/>
      <c r="H2" s="533"/>
      <c r="I2" s="533"/>
      <c r="J2" s="179"/>
      <c r="K2" s="179"/>
      <c r="L2" s="166"/>
      <c r="M2" s="166"/>
      <c r="N2" s="179"/>
      <c r="O2" s="179"/>
      <c r="P2" s="166"/>
      <c r="Q2" s="166"/>
      <c r="R2" s="179"/>
      <c r="S2" s="179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7"/>
    </row>
    <row r="3" spans="1:47" ht="15.75" hidden="1" customHeight="1" x14ac:dyDescent="0.25">
      <c r="A3" s="11" t="s">
        <v>22</v>
      </c>
      <c r="B3" s="323" t="s">
        <v>23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</row>
    <row r="4" spans="1:47" ht="15.75" hidden="1" customHeight="1" x14ac:dyDescent="0.25">
      <c r="A4" s="11" t="s">
        <v>24</v>
      </c>
      <c r="B4" s="323" t="s">
        <v>25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</row>
    <row r="5" spans="1:47" ht="15.75" hidden="1" customHeight="1" x14ac:dyDescent="0.25">
      <c r="A5" s="11" t="s">
        <v>26</v>
      </c>
      <c r="B5" s="340" t="s">
        <v>27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2"/>
    </row>
    <row r="6" spans="1:47" ht="15.75" hidden="1" customHeight="1" x14ac:dyDescent="0.25">
      <c r="A6" s="11" t="s">
        <v>28</v>
      </c>
      <c r="B6" s="340" t="s">
        <v>29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2"/>
    </row>
    <row r="7" spans="1:47" ht="15.75" hidden="1" customHeight="1" x14ac:dyDescent="0.25">
      <c r="A7" s="11" t="s">
        <v>30</v>
      </c>
      <c r="B7" s="337" t="s">
        <v>31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9"/>
    </row>
    <row r="8" spans="1:47" ht="15.75" hidden="1" customHeight="1" x14ac:dyDescent="0.25">
      <c r="A8" s="11" t="s">
        <v>32</v>
      </c>
      <c r="B8" s="477" t="s">
        <v>33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9"/>
    </row>
    <row r="9" spans="1:47" ht="57" hidden="1" customHeight="1" x14ac:dyDescent="0.25">
      <c r="A9" s="11" t="s">
        <v>34</v>
      </c>
      <c r="B9" s="474" t="s">
        <v>47</v>
      </c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6"/>
    </row>
    <row r="10" spans="1:47" ht="57" hidden="1" customHeight="1" x14ac:dyDescent="0.25">
      <c r="A10" s="11" t="s">
        <v>37</v>
      </c>
      <c r="B10" s="470" t="s">
        <v>38</v>
      </c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</row>
    <row r="11" spans="1:47" ht="57" hidden="1" customHeight="1" x14ac:dyDescent="0.25">
      <c r="A11" s="11" t="s">
        <v>39</v>
      </c>
      <c r="B11" s="470" t="s">
        <v>40</v>
      </c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</row>
    <row r="12" spans="1:47" ht="49.5" hidden="1" customHeight="1" x14ac:dyDescent="0.25">
      <c r="A12" s="11" t="s">
        <v>128</v>
      </c>
      <c r="B12" s="481" t="s">
        <v>129</v>
      </c>
      <c r="C12" s="482"/>
      <c r="D12" s="482"/>
      <c r="E12" s="482"/>
      <c r="F12" s="482"/>
      <c r="G12" s="482"/>
      <c r="H12" s="482"/>
      <c r="I12" s="483"/>
      <c r="J12" s="322" t="s">
        <v>126</v>
      </c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</row>
    <row r="13" spans="1:47" ht="49.5" hidden="1" customHeight="1" x14ac:dyDescent="0.25">
      <c r="A13" s="11" t="s">
        <v>130</v>
      </c>
      <c r="B13" s="481" t="s">
        <v>127</v>
      </c>
      <c r="C13" s="482"/>
      <c r="D13" s="482"/>
      <c r="E13" s="482"/>
      <c r="F13" s="482"/>
      <c r="G13" s="482"/>
      <c r="H13" s="482"/>
      <c r="I13" s="483"/>
      <c r="J13" s="484" t="s">
        <v>48</v>
      </c>
      <c r="K13" s="484"/>
      <c r="L13" s="485" t="s">
        <v>50</v>
      </c>
      <c r="M13" s="485"/>
      <c r="N13" s="500" t="s">
        <v>51</v>
      </c>
      <c r="O13" s="472"/>
      <c r="P13" s="332" t="s">
        <v>68</v>
      </c>
      <c r="Q13" s="332"/>
      <c r="R13" s="484" t="s">
        <v>52</v>
      </c>
      <c r="S13" s="484"/>
      <c r="T13" s="485" t="s">
        <v>53</v>
      </c>
      <c r="U13" s="485"/>
      <c r="V13" s="484" t="s">
        <v>54</v>
      </c>
      <c r="W13" s="484"/>
      <c r="X13" s="332" t="s">
        <v>69</v>
      </c>
      <c r="Y13" s="332"/>
      <c r="Z13" s="469" t="s">
        <v>71</v>
      </c>
      <c r="AA13" s="469"/>
      <c r="AB13" s="484" t="s">
        <v>55</v>
      </c>
      <c r="AC13" s="484"/>
      <c r="AD13" s="485" t="s">
        <v>56</v>
      </c>
      <c r="AE13" s="485"/>
      <c r="AF13" s="484" t="s">
        <v>57</v>
      </c>
      <c r="AG13" s="484"/>
      <c r="AH13" s="332" t="s">
        <v>70</v>
      </c>
      <c r="AI13" s="332"/>
      <c r="AJ13" s="484" t="s">
        <v>58</v>
      </c>
      <c r="AK13" s="484"/>
      <c r="AL13" s="485" t="s">
        <v>59</v>
      </c>
      <c r="AM13" s="485"/>
      <c r="AN13" s="484" t="s">
        <v>60</v>
      </c>
      <c r="AO13" s="484"/>
      <c r="AP13" s="332" t="s">
        <v>84</v>
      </c>
      <c r="AQ13" s="332"/>
      <c r="AR13" s="469" t="s">
        <v>72</v>
      </c>
      <c r="AS13" s="469"/>
      <c r="AT13" s="480" t="s">
        <v>73</v>
      </c>
      <c r="AU13" s="480"/>
    </row>
    <row r="14" spans="1:47" ht="48.75" customHeight="1" thickBot="1" x14ac:dyDescent="0.3">
      <c r="A14" s="7" t="s">
        <v>0</v>
      </c>
      <c r="B14" s="503" t="s">
        <v>14</v>
      </c>
      <c r="C14" s="504"/>
      <c r="D14" s="504"/>
      <c r="E14" s="504"/>
      <c r="F14" s="504"/>
      <c r="G14" s="504"/>
      <c r="H14" s="504"/>
      <c r="I14" s="505"/>
      <c r="J14" s="484"/>
      <c r="K14" s="484"/>
      <c r="L14" s="485"/>
      <c r="M14" s="485"/>
      <c r="N14" s="501"/>
      <c r="O14" s="502"/>
      <c r="P14" s="332"/>
      <c r="Q14" s="332"/>
      <c r="R14" s="484"/>
      <c r="S14" s="484"/>
      <c r="T14" s="485"/>
      <c r="U14" s="485"/>
      <c r="V14" s="484"/>
      <c r="W14" s="484"/>
      <c r="X14" s="332"/>
      <c r="Y14" s="332"/>
      <c r="Z14" s="469"/>
      <c r="AA14" s="469"/>
      <c r="AB14" s="484"/>
      <c r="AC14" s="484"/>
      <c r="AD14" s="485"/>
      <c r="AE14" s="485"/>
      <c r="AF14" s="484"/>
      <c r="AG14" s="484"/>
      <c r="AH14" s="332"/>
      <c r="AI14" s="332"/>
      <c r="AJ14" s="484"/>
      <c r="AK14" s="484"/>
      <c r="AL14" s="485"/>
      <c r="AM14" s="485"/>
      <c r="AN14" s="484"/>
      <c r="AO14" s="484"/>
      <c r="AP14" s="332"/>
      <c r="AQ14" s="332"/>
      <c r="AR14" s="469"/>
      <c r="AS14" s="469"/>
      <c r="AT14" s="480"/>
      <c r="AU14" s="480"/>
    </row>
    <row r="15" spans="1:47" ht="47.25" customHeight="1" x14ac:dyDescent="0.25">
      <c r="A15" s="135" t="s">
        <v>15</v>
      </c>
      <c r="B15" s="494">
        <f>SUM(B20,B28,B36,B42,B48,B54,B63,B69)</f>
        <v>2023</v>
      </c>
      <c r="C15" s="495"/>
      <c r="D15" s="495"/>
      <c r="E15" s="496"/>
      <c r="F15" s="497" t="s">
        <v>61</v>
      </c>
      <c r="G15" s="498"/>
      <c r="H15" s="498"/>
      <c r="I15" s="499"/>
      <c r="J15" s="154" t="s">
        <v>222</v>
      </c>
      <c r="K15" s="110" t="s">
        <v>49</v>
      </c>
      <c r="L15" s="110" t="s">
        <v>223</v>
      </c>
      <c r="M15" s="110" t="s">
        <v>49</v>
      </c>
      <c r="N15" s="110" t="s">
        <v>224</v>
      </c>
      <c r="O15" s="110" t="s">
        <v>49</v>
      </c>
      <c r="P15" s="110" t="s">
        <v>225</v>
      </c>
      <c r="Q15" s="110" t="s">
        <v>49</v>
      </c>
      <c r="R15" s="110" t="s">
        <v>226</v>
      </c>
      <c r="S15" s="110" t="s">
        <v>49</v>
      </c>
      <c r="T15" s="110" t="s">
        <v>227</v>
      </c>
      <c r="U15" s="110" t="s">
        <v>49</v>
      </c>
      <c r="V15" s="110" t="s">
        <v>228</v>
      </c>
      <c r="W15" s="110" t="s">
        <v>49</v>
      </c>
      <c r="X15" s="110" t="s">
        <v>229</v>
      </c>
      <c r="Y15" s="110" t="s">
        <v>49</v>
      </c>
      <c r="Z15" s="110" t="s">
        <v>237</v>
      </c>
      <c r="AA15" s="110" t="s">
        <v>49</v>
      </c>
      <c r="AB15" s="110" t="s">
        <v>230</v>
      </c>
      <c r="AC15" s="110" t="s">
        <v>49</v>
      </c>
      <c r="AD15" s="110" t="s">
        <v>231</v>
      </c>
      <c r="AE15" s="110" t="s">
        <v>49</v>
      </c>
      <c r="AF15" s="110" t="s">
        <v>232</v>
      </c>
      <c r="AG15" s="110" t="s">
        <v>49</v>
      </c>
      <c r="AH15" s="110" t="s">
        <v>236</v>
      </c>
      <c r="AI15" s="111" t="s">
        <v>49</v>
      </c>
      <c r="AJ15" s="110" t="s">
        <v>233</v>
      </c>
      <c r="AK15" s="110" t="s">
        <v>49</v>
      </c>
      <c r="AL15" s="110" t="s">
        <v>234</v>
      </c>
      <c r="AM15" s="110" t="s">
        <v>49</v>
      </c>
      <c r="AN15" s="110" t="s">
        <v>235</v>
      </c>
      <c r="AO15" s="110" t="s">
        <v>49</v>
      </c>
      <c r="AP15" s="110" t="s">
        <v>238</v>
      </c>
      <c r="AQ15" s="110" t="s">
        <v>49</v>
      </c>
      <c r="AR15" s="110" t="s">
        <v>239</v>
      </c>
      <c r="AS15" s="110" t="s">
        <v>49</v>
      </c>
      <c r="AT15" s="110">
        <f>SUM(AT18,AT26,AT32,AT34,AT40,AT46,AT52,AT61,AT67)</f>
        <v>2771</v>
      </c>
      <c r="AU15" s="216">
        <f>AT15*100/B15</f>
        <v>136.9747899159664</v>
      </c>
    </row>
    <row r="16" spans="1:47" ht="48.75" customHeight="1" x14ac:dyDescent="0.25">
      <c r="A16" s="136" t="s">
        <v>1</v>
      </c>
      <c r="B16" s="144" t="s">
        <v>9</v>
      </c>
      <c r="C16" s="13" t="s">
        <v>16</v>
      </c>
      <c r="D16" s="13" t="s">
        <v>5</v>
      </c>
      <c r="E16" s="145" t="s">
        <v>6</v>
      </c>
      <c r="F16" s="158" t="s">
        <v>62</v>
      </c>
      <c r="G16" s="21" t="s">
        <v>63</v>
      </c>
      <c r="H16" s="21" t="s">
        <v>64</v>
      </c>
      <c r="I16" s="159" t="s">
        <v>65</v>
      </c>
      <c r="J16" s="154">
        <f>SUM(J18,J26,J32,J34,J61,J40,J46,J52,J67)</f>
        <v>172</v>
      </c>
      <c r="K16" s="111">
        <f>J16*100/B15</f>
        <v>8.5022244191794361</v>
      </c>
      <c r="L16" s="154">
        <f>SUM(L18,L26,L32,L34,L61,L40,L46,L52,L67)</f>
        <v>417</v>
      </c>
      <c r="M16" s="111">
        <f>L16*100/B15</f>
        <v>20.612951062778052</v>
      </c>
      <c r="N16" s="217">
        <f>SUM(N18,N26,N32,N34,N61,N40,N46,N52,N67)</f>
        <v>551</v>
      </c>
      <c r="O16" s="111">
        <f>N16*100/B15</f>
        <v>27.236777063766684</v>
      </c>
      <c r="P16" s="111">
        <f>SUM(J16,L16,N16)</f>
        <v>1140</v>
      </c>
      <c r="Q16" s="111">
        <f>P16*100/B15</f>
        <v>56.351952545724174</v>
      </c>
      <c r="R16" s="154">
        <f>SUM(R18,R26,R32,R34,R61,R40,R46,R52,R67)</f>
        <v>228</v>
      </c>
      <c r="S16" s="111">
        <f>R16*100/B15</f>
        <v>11.270390509144834</v>
      </c>
      <c r="T16" s="154">
        <f>SUM(T18,T26,T32,T34,T61,T40,T46,T52,T67)</f>
        <v>272</v>
      </c>
      <c r="U16" s="111">
        <f>T16*100/B15</f>
        <v>13.445378151260504</v>
      </c>
      <c r="V16" s="154">
        <f>SUM(V18,V26,V32,V34,V61,V40,V46,V52,V67)</f>
        <v>248</v>
      </c>
      <c r="W16" s="111">
        <f>V16*100/B15</f>
        <v>12.259021255561048</v>
      </c>
      <c r="X16" s="110">
        <f>SUM(R16,T16,V16)</f>
        <v>748</v>
      </c>
      <c r="Y16" s="111">
        <f>X16*100/B15</f>
        <v>36.974789915966383</v>
      </c>
      <c r="Z16" s="111">
        <f>SUM(P16,X16)</f>
        <v>1888</v>
      </c>
      <c r="AA16" s="111">
        <f>Z16*100/B15</f>
        <v>93.326742461690557</v>
      </c>
      <c r="AB16" s="154">
        <f>SUM(AB18,AB26,AB32,AB34,AB61,AB40,AB46,AB52,AB67)</f>
        <v>370</v>
      </c>
      <c r="AC16" s="111">
        <f>AB16*100/B15</f>
        <v>18.28966880869995</v>
      </c>
      <c r="AD16" s="154">
        <f>SUM(AD18,AD26,AD32,AD34,AD61,AD40,AD46,AD52,AD67)</f>
        <v>235</v>
      </c>
      <c r="AE16" s="111">
        <f>AD16*100/B15</f>
        <v>11.616411270390509</v>
      </c>
      <c r="AF16" s="154">
        <f>SUM(AF18,AF26,AF32,AF34,AF61,AF40,AF46,AF52,AF67)</f>
        <v>278</v>
      </c>
      <c r="AG16" s="111">
        <f>AF16*100/B15</f>
        <v>13.741967375185368</v>
      </c>
      <c r="AH16" s="110">
        <f>SUM(AB16,AD16,AF16)</f>
        <v>883</v>
      </c>
      <c r="AI16" s="111">
        <f>AH16*100/B15</f>
        <v>43.648047454275826</v>
      </c>
      <c r="AJ16" s="154">
        <f>SUM(AJ18,AJ26,AJ32,AJ34,AJ61,AJ40,AJ46,AJ52,AJ67)</f>
        <v>0</v>
      </c>
      <c r="AK16" s="111">
        <f>AJ16*100/B15</f>
        <v>0</v>
      </c>
      <c r="AL16" s="154">
        <f>SUM(AL18,AL26,AL32,AL34,AL61,AL40,AL46,AL52,AL67)</f>
        <v>0</v>
      </c>
      <c r="AM16" s="111">
        <f>AL16*100/B15</f>
        <v>0</v>
      </c>
      <c r="AN16" s="154">
        <f>SUM(AN18,AN26,AN32,AN34,AN61,AN40,AN46,AN52,AN67)</f>
        <v>0</v>
      </c>
      <c r="AO16" s="111">
        <f>AN16*100/B15</f>
        <v>0</v>
      </c>
      <c r="AP16" s="110">
        <f>SUM(AJ16,AL16,AN16)</f>
        <v>0</v>
      </c>
      <c r="AQ16" s="110">
        <f>AP16*100/B15</f>
        <v>0</v>
      </c>
      <c r="AR16" s="110">
        <f>SUM(AH16,AP16)</f>
        <v>883</v>
      </c>
      <c r="AS16" s="111">
        <f>AR16*100/B15</f>
        <v>43.648047454275826</v>
      </c>
      <c r="AT16" s="111">
        <f>SUM(Z16,AR16)</f>
        <v>2771</v>
      </c>
      <c r="AU16" s="109">
        <f>AT16*100/B15</f>
        <v>136.9747899159664</v>
      </c>
    </row>
    <row r="17" spans="1:47" ht="37.5" customHeight="1" x14ac:dyDescent="0.25">
      <c r="A17" s="137" t="s">
        <v>165</v>
      </c>
      <c r="B17" s="455" t="s">
        <v>166</v>
      </c>
      <c r="C17" s="298"/>
      <c r="D17" s="298"/>
      <c r="E17" s="456"/>
      <c r="F17" s="506" t="s">
        <v>115</v>
      </c>
      <c r="G17" s="327"/>
      <c r="H17" s="327"/>
      <c r="I17" s="507"/>
      <c r="J17" s="207" t="s">
        <v>67</v>
      </c>
      <c r="K17" s="208" t="s">
        <v>49</v>
      </c>
      <c r="L17" s="209" t="s">
        <v>67</v>
      </c>
      <c r="M17" s="208" t="s">
        <v>49</v>
      </c>
      <c r="N17" s="209" t="s">
        <v>67</v>
      </c>
      <c r="O17" s="208" t="s">
        <v>49</v>
      </c>
      <c r="P17" s="209" t="s">
        <v>67</v>
      </c>
      <c r="Q17" s="208" t="s">
        <v>49</v>
      </c>
      <c r="R17" s="209" t="s">
        <v>67</v>
      </c>
      <c r="S17" s="208" t="s">
        <v>49</v>
      </c>
      <c r="T17" s="209" t="s">
        <v>67</v>
      </c>
      <c r="U17" s="208" t="s">
        <v>49</v>
      </c>
      <c r="V17" s="209" t="s">
        <v>67</v>
      </c>
      <c r="W17" s="208" t="s">
        <v>49</v>
      </c>
      <c r="X17" s="209" t="s">
        <v>67</v>
      </c>
      <c r="Y17" s="210" t="s">
        <v>49</v>
      </c>
      <c r="Z17" s="209" t="s">
        <v>67</v>
      </c>
      <c r="AA17" s="208" t="s">
        <v>49</v>
      </c>
      <c r="AB17" s="209" t="s">
        <v>67</v>
      </c>
      <c r="AC17" s="208" t="s">
        <v>49</v>
      </c>
      <c r="AD17" s="209" t="s">
        <v>67</v>
      </c>
      <c r="AE17" s="208" t="s">
        <v>49</v>
      </c>
      <c r="AF17" s="209" t="s">
        <v>67</v>
      </c>
      <c r="AG17" s="208" t="s">
        <v>49</v>
      </c>
      <c r="AH17" s="209" t="s">
        <v>67</v>
      </c>
      <c r="AI17" s="210" t="s">
        <v>49</v>
      </c>
      <c r="AJ17" s="209" t="s">
        <v>67</v>
      </c>
      <c r="AK17" s="208" t="s">
        <v>49</v>
      </c>
      <c r="AL17" s="209" t="s">
        <v>67</v>
      </c>
      <c r="AM17" s="208" t="s">
        <v>49</v>
      </c>
      <c r="AN17" s="209" t="s">
        <v>67</v>
      </c>
      <c r="AO17" s="208" t="s">
        <v>49</v>
      </c>
      <c r="AP17" s="209" t="s">
        <v>67</v>
      </c>
      <c r="AQ17" s="208" t="s">
        <v>49</v>
      </c>
      <c r="AR17" s="209" t="s">
        <v>67</v>
      </c>
      <c r="AS17" s="210" t="s">
        <v>49</v>
      </c>
      <c r="AT17" s="209" t="s">
        <v>67</v>
      </c>
      <c r="AU17" s="208" t="s">
        <v>49</v>
      </c>
    </row>
    <row r="18" spans="1:47" ht="37.5" customHeight="1" x14ac:dyDescent="0.25">
      <c r="A18" s="137" t="s">
        <v>99</v>
      </c>
      <c r="B18" s="421" t="s">
        <v>168</v>
      </c>
      <c r="C18" s="296"/>
      <c r="D18" s="296"/>
      <c r="E18" s="422"/>
      <c r="F18" s="423">
        <f>SUM(F22:F24)</f>
        <v>290</v>
      </c>
      <c r="G18" s="425">
        <f>SUM(G22:G24)</f>
        <v>380</v>
      </c>
      <c r="H18" s="425">
        <f>SUM(H22:H24)</f>
        <v>380</v>
      </c>
      <c r="I18" s="427">
        <f>SUM(I22:I24)</f>
        <v>280</v>
      </c>
      <c r="J18" s="508">
        <f>SUM(J22:J24)</f>
        <v>172</v>
      </c>
      <c r="K18" s="232">
        <f>J18*100/B20</f>
        <v>12.93233082706767</v>
      </c>
      <c r="L18" s="245">
        <f>SUM(L22:L24)</f>
        <v>138</v>
      </c>
      <c r="M18" s="276">
        <f>L18*100/B20</f>
        <v>10.375939849624061</v>
      </c>
      <c r="N18" s="242">
        <f>SUM(N22:N24)</f>
        <v>158</v>
      </c>
      <c r="O18" s="232">
        <f>N18*100/B20</f>
        <v>11.8796992481203</v>
      </c>
      <c r="P18" s="471">
        <f>SUM(J18,L18,N18)</f>
        <v>468</v>
      </c>
      <c r="Q18" s="543">
        <f>P18*100/B20</f>
        <v>35.18796992481203</v>
      </c>
      <c r="R18" s="242">
        <f>SUM(R22:R24)</f>
        <v>123</v>
      </c>
      <c r="S18" s="232">
        <f>R18*100/B20</f>
        <v>9.2481203007518804</v>
      </c>
      <c r="T18" s="245">
        <f>SUM(T22:T24)</f>
        <v>159</v>
      </c>
      <c r="U18" s="276">
        <f>T18*100/B20</f>
        <v>11.954887218045112</v>
      </c>
      <c r="V18" s="242">
        <f>SUM(V22:V24)</f>
        <v>175</v>
      </c>
      <c r="W18" s="232">
        <f>V18*100/B20</f>
        <v>13.157894736842104</v>
      </c>
      <c r="X18" s="255">
        <f>SUM(R18,T18,V18)</f>
        <v>457</v>
      </c>
      <c r="Y18" s="237">
        <f>X18*100/B20</f>
        <v>34.360902255639097</v>
      </c>
      <c r="Z18" s="523">
        <f>SUM(P18,X18)</f>
        <v>925</v>
      </c>
      <c r="AA18" s="313">
        <f>Z18*100/B20</f>
        <v>69.548872180451127</v>
      </c>
      <c r="AB18" s="242">
        <f>SUM(AB22:AB24)</f>
        <v>137</v>
      </c>
      <c r="AC18" s="232">
        <f>AB18*100/B20</f>
        <v>10.300751879699249</v>
      </c>
      <c r="AD18" s="245">
        <f>SUM(AD22:AD24)</f>
        <v>193</v>
      </c>
      <c r="AE18" s="276">
        <f>AD18*100/B20</f>
        <v>14.511278195488721</v>
      </c>
      <c r="AF18" s="242">
        <f>SUM(AF22:AF24)</f>
        <v>174</v>
      </c>
      <c r="AG18" s="232">
        <f>AF18*100/B20</f>
        <v>13.082706766917294</v>
      </c>
      <c r="AH18" s="255">
        <f>SUM(AB18,AD18,AF18)</f>
        <v>504</v>
      </c>
      <c r="AI18" s="237">
        <f>AH18*100/B20</f>
        <v>37.89473684210526</v>
      </c>
      <c r="AJ18" s="242">
        <f>SUM(AJ22:AJ24)</f>
        <v>0</v>
      </c>
      <c r="AK18" s="232">
        <f>AJ18*100/F20</f>
        <v>0</v>
      </c>
      <c r="AL18" s="245">
        <f>SUM(AL22:AL24)</f>
        <v>0</v>
      </c>
      <c r="AM18" s="276">
        <f>AL18*100/B20</f>
        <v>0</v>
      </c>
      <c r="AN18" s="242">
        <f>SUM(AN22:AN24)</f>
        <v>0</v>
      </c>
      <c r="AO18" s="232">
        <f>AN18*100/B20</f>
        <v>0</v>
      </c>
      <c r="AP18" s="255">
        <f>SUM(AJ18,AL18,AN18)</f>
        <v>0</v>
      </c>
      <c r="AQ18" s="257">
        <f>AP18*100/B20</f>
        <v>0</v>
      </c>
      <c r="AR18" s="523">
        <f>SUM(AH18,AP18)</f>
        <v>504</v>
      </c>
      <c r="AS18" s="313">
        <f>AR18*100/B20</f>
        <v>37.89473684210526</v>
      </c>
      <c r="AT18" s="520">
        <f>SUM(Z18,AR18)</f>
        <v>1429</v>
      </c>
      <c r="AU18" s="375">
        <f>AT18*100/B20</f>
        <v>107.44360902255639</v>
      </c>
    </row>
    <row r="19" spans="1:47" ht="35.25" customHeight="1" x14ac:dyDescent="0.25">
      <c r="A19" s="137" t="s">
        <v>167</v>
      </c>
      <c r="B19" s="421" t="s">
        <v>169</v>
      </c>
      <c r="C19" s="296"/>
      <c r="D19" s="296"/>
      <c r="E19" s="456"/>
      <c r="F19" s="424"/>
      <c r="G19" s="426"/>
      <c r="H19" s="426"/>
      <c r="I19" s="428"/>
      <c r="J19" s="509"/>
      <c r="K19" s="233"/>
      <c r="L19" s="246"/>
      <c r="M19" s="277"/>
      <c r="N19" s="243"/>
      <c r="O19" s="233"/>
      <c r="P19" s="471"/>
      <c r="Q19" s="543"/>
      <c r="R19" s="243"/>
      <c r="S19" s="233"/>
      <c r="T19" s="246"/>
      <c r="U19" s="277"/>
      <c r="V19" s="243"/>
      <c r="W19" s="233"/>
      <c r="X19" s="256"/>
      <c r="Y19" s="238"/>
      <c r="Z19" s="270"/>
      <c r="AA19" s="267"/>
      <c r="AB19" s="243"/>
      <c r="AC19" s="233"/>
      <c r="AD19" s="246"/>
      <c r="AE19" s="277"/>
      <c r="AF19" s="243"/>
      <c r="AG19" s="233"/>
      <c r="AH19" s="256"/>
      <c r="AI19" s="238"/>
      <c r="AJ19" s="243"/>
      <c r="AK19" s="233"/>
      <c r="AL19" s="246"/>
      <c r="AM19" s="277"/>
      <c r="AN19" s="243"/>
      <c r="AO19" s="233"/>
      <c r="AP19" s="256"/>
      <c r="AQ19" s="258"/>
      <c r="AR19" s="270"/>
      <c r="AS19" s="267"/>
      <c r="AT19" s="365"/>
      <c r="AU19" s="359"/>
    </row>
    <row r="20" spans="1:47" ht="33" customHeight="1" x14ac:dyDescent="0.25">
      <c r="A20" s="137" t="s">
        <v>2</v>
      </c>
      <c r="B20" s="511">
        <f>SUM(C22:C24)</f>
        <v>1330</v>
      </c>
      <c r="C20" s="512"/>
      <c r="D20" s="512"/>
      <c r="E20" s="430"/>
      <c r="F20" s="513">
        <f>F18*100/B20</f>
        <v>21.804511278195488</v>
      </c>
      <c r="G20" s="514">
        <f>G18*100/B20</f>
        <v>28.571428571428573</v>
      </c>
      <c r="H20" s="514">
        <f>H18*100/B20</f>
        <v>28.571428571428573</v>
      </c>
      <c r="I20" s="544">
        <f>I18*100/B20</f>
        <v>21.05263157894737</v>
      </c>
      <c r="J20" s="509"/>
      <c r="K20" s="233"/>
      <c r="L20" s="246"/>
      <c r="M20" s="277"/>
      <c r="N20" s="243"/>
      <c r="O20" s="233"/>
      <c r="P20" s="471"/>
      <c r="Q20" s="543"/>
      <c r="R20" s="243"/>
      <c r="S20" s="233"/>
      <c r="T20" s="246"/>
      <c r="U20" s="277"/>
      <c r="V20" s="243"/>
      <c r="W20" s="233"/>
      <c r="X20" s="256"/>
      <c r="Y20" s="238"/>
      <c r="Z20" s="270"/>
      <c r="AA20" s="267"/>
      <c r="AB20" s="243"/>
      <c r="AC20" s="233"/>
      <c r="AD20" s="246"/>
      <c r="AE20" s="277"/>
      <c r="AF20" s="243"/>
      <c r="AG20" s="233"/>
      <c r="AH20" s="256"/>
      <c r="AI20" s="238"/>
      <c r="AJ20" s="243"/>
      <c r="AK20" s="233"/>
      <c r="AL20" s="246"/>
      <c r="AM20" s="277"/>
      <c r="AN20" s="243"/>
      <c r="AO20" s="233"/>
      <c r="AP20" s="256"/>
      <c r="AQ20" s="258"/>
      <c r="AR20" s="270"/>
      <c r="AS20" s="267"/>
      <c r="AT20" s="365"/>
      <c r="AU20" s="359"/>
    </row>
    <row r="21" spans="1:47" ht="47.25" customHeight="1" thickBot="1" x14ac:dyDescent="0.3">
      <c r="A21" s="137" t="s">
        <v>104</v>
      </c>
      <c r="B21" s="437" t="s">
        <v>114</v>
      </c>
      <c r="C21" s="438"/>
      <c r="D21" s="438"/>
      <c r="E21" s="439"/>
      <c r="F21" s="513"/>
      <c r="G21" s="514"/>
      <c r="H21" s="514"/>
      <c r="I21" s="544"/>
      <c r="J21" s="510"/>
      <c r="K21" s="239"/>
      <c r="L21" s="247"/>
      <c r="M21" s="292"/>
      <c r="N21" s="244"/>
      <c r="O21" s="239"/>
      <c r="P21" s="471"/>
      <c r="Q21" s="543"/>
      <c r="R21" s="244"/>
      <c r="S21" s="239"/>
      <c r="T21" s="247"/>
      <c r="U21" s="292"/>
      <c r="V21" s="244"/>
      <c r="W21" s="239"/>
      <c r="X21" s="373"/>
      <c r="Y21" s="275"/>
      <c r="Z21" s="271"/>
      <c r="AA21" s="531"/>
      <c r="AB21" s="244"/>
      <c r="AC21" s="239"/>
      <c r="AD21" s="247"/>
      <c r="AE21" s="292"/>
      <c r="AF21" s="244"/>
      <c r="AG21" s="239"/>
      <c r="AH21" s="373"/>
      <c r="AI21" s="275"/>
      <c r="AJ21" s="244"/>
      <c r="AK21" s="239"/>
      <c r="AL21" s="247"/>
      <c r="AM21" s="292"/>
      <c r="AN21" s="244"/>
      <c r="AO21" s="239"/>
      <c r="AP21" s="373"/>
      <c r="AQ21" s="374"/>
      <c r="AR21" s="271"/>
      <c r="AS21" s="531"/>
      <c r="AT21" s="521"/>
      <c r="AU21" s="519"/>
    </row>
    <row r="22" spans="1:47" ht="57" customHeight="1" thickBot="1" x14ac:dyDescent="0.3">
      <c r="A22" s="170" t="s">
        <v>12</v>
      </c>
      <c r="B22" s="146" t="s">
        <v>11</v>
      </c>
      <c r="C22" s="175">
        <f>SUM(F22:I22)</f>
        <v>400</v>
      </c>
      <c r="D22" s="2" t="s">
        <v>13</v>
      </c>
      <c r="E22" s="147" t="s">
        <v>221</v>
      </c>
      <c r="F22" s="146">
        <v>80</v>
      </c>
      <c r="G22" s="2">
        <v>120</v>
      </c>
      <c r="H22" s="2">
        <v>120</v>
      </c>
      <c r="I22" s="147">
        <v>80</v>
      </c>
      <c r="J22" s="155">
        <v>50</v>
      </c>
      <c r="K22" s="114">
        <f>J22*100/C22</f>
        <v>12.5</v>
      </c>
      <c r="L22" s="18">
        <v>25</v>
      </c>
      <c r="M22" s="115">
        <f>L22*100/C22</f>
        <v>6.25</v>
      </c>
      <c r="N22" s="33">
        <v>52</v>
      </c>
      <c r="O22" s="105">
        <f>N22*100/C22</f>
        <v>13</v>
      </c>
      <c r="P22" s="39">
        <f>SUM(J22,L22,N22)</f>
        <v>127</v>
      </c>
      <c r="Q22" s="43">
        <f>P22*100/C22</f>
        <v>31.75</v>
      </c>
      <c r="R22" s="33">
        <v>32</v>
      </c>
      <c r="S22" s="34">
        <f>R22*100/C22</f>
        <v>8</v>
      </c>
      <c r="T22" s="18">
        <v>46</v>
      </c>
      <c r="U22" s="36">
        <f>T22*100/C22</f>
        <v>11.5</v>
      </c>
      <c r="V22" s="33">
        <v>47</v>
      </c>
      <c r="W22" s="34">
        <f>V22*100/C22</f>
        <v>11.75</v>
      </c>
      <c r="X22" s="17">
        <f>SUM(R22,T22,V22)</f>
        <v>125</v>
      </c>
      <c r="Y22" s="108">
        <f>X22*100/C22</f>
        <v>31.25</v>
      </c>
      <c r="Z22" s="49">
        <f>SUM(P22,X22)</f>
        <v>252</v>
      </c>
      <c r="AA22" s="50">
        <f>Z22*100/C22</f>
        <v>63</v>
      </c>
      <c r="AB22" s="33">
        <v>27</v>
      </c>
      <c r="AC22" s="34">
        <f>AB22*100/C22</f>
        <v>6.75</v>
      </c>
      <c r="AD22" s="18">
        <v>66</v>
      </c>
      <c r="AE22" s="36">
        <f>AD22*100/C22</f>
        <v>16.5</v>
      </c>
      <c r="AF22" s="33">
        <v>45</v>
      </c>
      <c r="AG22" s="34">
        <f>AF22*100/C22</f>
        <v>11.25</v>
      </c>
      <c r="AH22" s="17">
        <f>SUM(AB22,AD22,AF22)</f>
        <v>138</v>
      </c>
      <c r="AI22" s="108">
        <f>AH22*100/C22</f>
        <v>34.5</v>
      </c>
      <c r="AK22" s="34">
        <f>AJ22*100/C22</f>
        <v>0</v>
      </c>
      <c r="AM22" s="36">
        <f>AL22*100/C22</f>
        <v>0</v>
      </c>
      <c r="AO22" s="34">
        <f>AN22*100/C22</f>
        <v>0</v>
      </c>
      <c r="AP22" s="17">
        <f>SUM(AJ22,AL22,AN22)</f>
        <v>0</v>
      </c>
      <c r="AQ22" s="17">
        <f>AP22*100/C22</f>
        <v>0</v>
      </c>
      <c r="AR22" s="49">
        <f>SUM(AH22,AP22)</f>
        <v>138</v>
      </c>
      <c r="AS22" s="50">
        <f>AR22*100/C22</f>
        <v>34.5</v>
      </c>
      <c r="AT22" s="32">
        <f>SUM(Z22,AR22)</f>
        <v>390</v>
      </c>
      <c r="AU22" s="35">
        <f>AT22*100/C22</f>
        <v>97.5</v>
      </c>
    </row>
    <row r="23" spans="1:47" s="125" customFormat="1" ht="59.25" customHeight="1" x14ac:dyDescent="0.25">
      <c r="A23" s="171" t="s">
        <v>3</v>
      </c>
      <c r="B23" s="148" t="s">
        <v>11</v>
      </c>
      <c r="C23" s="176">
        <f>SUM(F23:I23)</f>
        <v>550</v>
      </c>
      <c r="D23" s="123" t="s">
        <v>13</v>
      </c>
      <c r="E23" s="147" t="s">
        <v>221</v>
      </c>
      <c r="F23" s="148">
        <v>130</v>
      </c>
      <c r="G23" s="123">
        <v>150</v>
      </c>
      <c r="H23" s="123">
        <v>150</v>
      </c>
      <c r="I23" s="149">
        <v>120</v>
      </c>
      <c r="J23" s="156">
        <v>74</v>
      </c>
      <c r="K23" s="106">
        <f>J23*100/C23</f>
        <v>13.454545454545455</v>
      </c>
      <c r="L23" s="93">
        <v>66</v>
      </c>
      <c r="M23" s="107">
        <f>L23*100/C23</f>
        <v>12</v>
      </c>
      <c r="N23" s="101">
        <v>57</v>
      </c>
      <c r="O23" s="106">
        <f>N23*100/C23</f>
        <v>10.363636363636363</v>
      </c>
      <c r="P23" s="60">
        <f>SUM(J23,L23,N23)</f>
        <v>197</v>
      </c>
      <c r="Q23" s="61">
        <f>P23*100/C23</f>
        <v>35.81818181818182</v>
      </c>
      <c r="R23" s="101">
        <v>44</v>
      </c>
      <c r="S23" s="102">
        <f>R23*100/C23</f>
        <v>8</v>
      </c>
      <c r="T23" s="93">
        <v>61</v>
      </c>
      <c r="U23" s="113">
        <f>T23*100/C23</f>
        <v>11.090909090909092</v>
      </c>
      <c r="V23" s="101">
        <v>77</v>
      </c>
      <c r="W23" s="102">
        <f>V23*100/C23</f>
        <v>14</v>
      </c>
      <c r="X23" s="63">
        <f>SUM(R23,T23,V23)</f>
        <v>182</v>
      </c>
      <c r="Y23" s="64">
        <f>X23*100/C23</f>
        <v>33.090909090909093</v>
      </c>
      <c r="Z23" s="65">
        <f>SUM(P23,X23)</f>
        <v>379</v>
      </c>
      <c r="AA23" s="62">
        <f>Z23*100/C23</f>
        <v>68.909090909090907</v>
      </c>
      <c r="AB23" s="101">
        <v>66</v>
      </c>
      <c r="AC23" s="102">
        <f t="shared" ref="AC23:AC24" si="0">AB23*100/C23</f>
        <v>12</v>
      </c>
      <c r="AD23" s="93">
        <v>68</v>
      </c>
      <c r="AE23" s="113">
        <f t="shared" ref="AE23:AE24" si="1">AD23*100/C23</f>
        <v>12.363636363636363</v>
      </c>
      <c r="AF23" s="101">
        <v>75</v>
      </c>
      <c r="AG23" s="102">
        <f t="shared" ref="AG23:AG24" si="2">AF23*100/C23</f>
        <v>13.636363636363637</v>
      </c>
      <c r="AH23" s="63">
        <f t="shared" ref="AH23:AH24" si="3">SUM(AB23,AD23,AF23)</f>
        <v>209</v>
      </c>
      <c r="AI23" s="64">
        <f t="shared" ref="AI23:AI24" si="4">AH23*100/C23</f>
        <v>38</v>
      </c>
      <c r="AJ23" s="101"/>
      <c r="AK23" s="102">
        <f t="shared" ref="AK23:AK24" si="5">AJ23*100/C23</f>
        <v>0</v>
      </c>
      <c r="AL23" s="93"/>
      <c r="AM23" s="113">
        <f t="shared" ref="AM23:AM24" si="6">AL23*100/C23</f>
        <v>0</v>
      </c>
      <c r="AN23" s="101"/>
      <c r="AO23" s="102">
        <f t="shared" ref="AO23:AO24" si="7">AN23*100/C23</f>
        <v>0</v>
      </c>
      <c r="AP23" s="63">
        <f t="shared" ref="AP23:AP24" si="8">SUM(AJ23,AL23,AN23)</f>
        <v>0</v>
      </c>
      <c r="AQ23" s="63">
        <f t="shared" ref="AQ23:AQ24" si="9">AP23*100/C23</f>
        <v>0</v>
      </c>
      <c r="AR23" s="65">
        <f t="shared" ref="AR23:AR24" si="10">SUM(AH23,AP23)</f>
        <v>209</v>
      </c>
      <c r="AS23" s="62">
        <f t="shared" ref="AS23:AS24" si="11">AR23*100/C23</f>
        <v>38</v>
      </c>
      <c r="AT23" s="116">
        <f>SUM(Z23,AR23)</f>
        <v>588</v>
      </c>
      <c r="AU23" s="124">
        <f t="shared" ref="AU23:AU24" si="12">AT23*100/C23</f>
        <v>106.90909090909091</v>
      </c>
    </row>
    <row r="24" spans="1:47" s="97" customFormat="1" ht="56.25" customHeight="1" thickBot="1" x14ac:dyDescent="0.3">
      <c r="A24" s="172" t="s">
        <v>112</v>
      </c>
      <c r="B24" s="150" t="s">
        <v>11</v>
      </c>
      <c r="C24" s="177">
        <f>SUM(F24:I24)</f>
        <v>380</v>
      </c>
      <c r="D24" s="94" t="s">
        <v>13</v>
      </c>
      <c r="E24" s="147" t="s">
        <v>221</v>
      </c>
      <c r="F24" s="150">
        <v>80</v>
      </c>
      <c r="G24" s="94">
        <v>110</v>
      </c>
      <c r="H24" s="94">
        <v>110</v>
      </c>
      <c r="I24" s="151">
        <v>80</v>
      </c>
      <c r="J24" s="157">
        <v>48</v>
      </c>
      <c r="K24" s="126">
        <f>J24*100/C24</f>
        <v>12.631578947368421</v>
      </c>
      <c r="L24" s="95">
        <v>47</v>
      </c>
      <c r="M24" s="127">
        <f>L24*100/C24</f>
        <v>12.368421052631579</v>
      </c>
      <c r="N24" s="96">
        <v>49</v>
      </c>
      <c r="O24" s="126">
        <f>N24*100/C24</f>
        <v>12.894736842105264</v>
      </c>
      <c r="P24" s="128">
        <f>SUM(J24,L24,N24)</f>
        <v>144</v>
      </c>
      <c r="Q24" s="129">
        <f>P24*100/C24</f>
        <v>37.89473684210526</v>
      </c>
      <c r="R24" s="96">
        <v>47</v>
      </c>
      <c r="S24" s="98">
        <f>R24*100/C24</f>
        <v>12.368421052631579</v>
      </c>
      <c r="T24" s="95">
        <v>52</v>
      </c>
      <c r="U24" s="112">
        <f>T24*100/C24</f>
        <v>13.684210526315789</v>
      </c>
      <c r="V24" s="96">
        <v>51</v>
      </c>
      <c r="W24" s="98">
        <f>V24*100/C24</f>
        <v>13.421052631578947</v>
      </c>
      <c r="X24" s="104">
        <f>SUM(R24,T24,V24)</f>
        <v>150</v>
      </c>
      <c r="Y24" s="122">
        <f>X24*100/C24</f>
        <v>39.473684210526315</v>
      </c>
      <c r="Z24" s="118">
        <f>SUM(P24,X24)</f>
        <v>294</v>
      </c>
      <c r="AA24" s="119">
        <f>Z24*100/C24</f>
        <v>77.368421052631575</v>
      </c>
      <c r="AB24" s="96">
        <v>44</v>
      </c>
      <c r="AC24" s="98">
        <f t="shared" si="0"/>
        <v>11.578947368421053</v>
      </c>
      <c r="AD24" s="95">
        <v>59</v>
      </c>
      <c r="AE24" s="112">
        <f t="shared" si="1"/>
        <v>15.526315789473685</v>
      </c>
      <c r="AF24" s="96">
        <v>54</v>
      </c>
      <c r="AG24" s="98">
        <f t="shared" si="2"/>
        <v>14.210526315789474</v>
      </c>
      <c r="AH24" s="104">
        <f t="shared" si="3"/>
        <v>157</v>
      </c>
      <c r="AI24" s="122">
        <f t="shared" si="4"/>
        <v>41.315789473684212</v>
      </c>
      <c r="AJ24" s="96"/>
      <c r="AK24" s="98">
        <f t="shared" si="5"/>
        <v>0</v>
      </c>
      <c r="AL24" s="95"/>
      <c r="AM24" s="112">
        <f t="shared" si="6"/>
        <v>0</v>
      </c>
      <c r="AN24" s="96"/>
      <c r="AO24" s="98">
        <f t="shared" si="7"/>
        <v>0</v>
      </c>
      <c r="AP24" s="104">
        <f t="shared" si="8"/>
        <v>0</v>
      </c>
      <c r="AQ24" s="104">
        <f t="shared" si="9"/>
        <v>0</v>
      </c>
      <c r="AR24" s="118">
        <f t="shared" si="10"/>
        <v>157</v>
      </c>
      <c r="AS24" s="119">
        <f t="shared" si="11"/>
        <v>41.315789473684212</v>
      </c>
      <c r="AT24" s="130">
        <f>SUM(Z24,AR24)</f>
        <v>451</v>
      </c>
      <c r="AU24" s="99">
        <f t="shared" si="12"/>
        <v>118.68421052631579</v>
      </c>
    </row>
    <row r="25" spans="1:47" s="85" customFormat="1" ht="45" customHeight="1" thickBot="1" x14ac:dyDescent="0.3">
      <c r="A25" s="138" t="s">
        <v>171</v>
      </c>
      <c r="B25" s="461" t="s">
        <v>173</v>
      </c>
      <c r="C25" s="302"/>
      <c r="D25" s="302"/>
      <c r="E25" s="462"/>
      <c r="F25" s="419" t="s">
        <v>75</v>
      </c>
      <c r="G25" s="279"/>
      <c r="H25" s="279"/>
      <c r="I25" s="420"/>
      <c r="J25" s="211" t="s">
        <v>67</v>
      </c>
      <c r="K25" s="212" t="s">
        <v>49</v>
      </c>
      <c r="L25" s="213" t="s">
        <v>67</v>
      </c>
      <c r="M25" s="212" t="s">
        <v>49</v>
      </c>
      <c r="N25" s="213" t="s">
        <v>67</v>
      </c>
      <c r="O25" s="212" t="s">
        <v>49</v>
      </c>
      <c r="P25" s="213" t="s">
        <v>67</v>
      </c>
      <c r="Q25" s="212" t="s">
        <v>49</v>
      </c>
      <c r="R25" s="213" t="s">
        <v>67</v>
      </c>
      <c r="S25" s="212" t="s">
        <v>49</v>
      </c>
      <c r="T25" s="213" t="s">
        <v>67</v>
      </c>
      <c r="U25" s="212" t="s">
        <v>49</v>
      </c>
      <c r="V25" s="213" t="s">
        <v>67</v>
      </c>
      <c r="W25" s="212" t="s">
        <v>49</v>
      </c>
      <c r="X25" s="213" t="s">
        <v>67</v>
      </c>
      <c r="Y25" s="214" t="s">
        <v>49</v>
      </c>
      <c r="Z25" s="213" t="s">
        <v>67</v>
      </c>
      <c r="AA25" s="212" t="s">
        <v>49</v>
      </c>
      <c r="AB25" s="213" t="s">
        <v>67</v>
      </c>
      <c r="AC25" s="212" t="s">
        <v>49</v>
      </c>
      <c r="AD25" s="213" t="s">
        <v>67</v>
      </c>
      <c r="AE25" s="212" t="s">
        <v>49</v>
      </c>
      <c r="AF25" s="213" t="s">
        <v>67</v>
      </c>
      <c r="AG25" s="212" t="s">
        <v>49</v>
      </c>
      <c r="AH25" s="213" t="s">
        <v>67</v>
      </c>
      <c r="AI25" s="214" t="s">
        <v>49</v>
      </c>
      <c r="AJ25" s="213" t="s">
        <v>67</v>
      </c>
      <c r="AK25" s="212" t="s">
        <v>49</v>
      </c>
      <c r="AL25" s="213" t="s">
        <v>67</v>
      </c>
      <c r="AM25" s="212" t="s">
        <v>49</v>
      </c>
      <c r="AN25" s="213" t="s">
        <v>67</v>
      </c>
      <c r="AO25" s="212" t="s">
        <v>49</v>
      </c>
      <c r="AP25" s="213" t="s">
        <v>67</v>
      </c>
      <c r="AQ25" s="212" t="s">
        <v>49</v>
      </c>
      <c r="AR25" s="213" t="s">
        <v>67</v>
      </c>
      <c r="AS25" s="214" t="s">
        <v>49</v>
      </c>
      <c r="AT25" s="213" t="s">
        <v>67</v>
      </c>
      <c r="AU25" s="212" t="s">
        <v>49</v>
      </c>
    </row>
    <row r="26" spans="1:47" ht="56.25" customHeight="1" x14ac:dyDescent="0.25">
      <c r="A26" s="139" t="s">
        <v>103</v>
      </c>
      <c r="B26" s="421" t="s">
        <v>172</v>
      </c>
      <c r="C26" s="296"/>
      <c r="D26" s="296"/>
      <c r="E26" s="422"/>
      <c r="F26" s="423">
        <f>SUM(F30)</f>
        <v>50</v>
      </c>
      <c r="G26" s="425">
        <f>SUM(G30)</f>
        <v>70</v>
      </c>
      <c r="H26" s="425">
        <f>SUM(H30)</f>
        <v>70</v>
      </c>
      <c r="I26" s="541">
        <f>SUM(I30)</f>
        <v>70</v>
      </c>
      <c r="J26" s="484">
        <v>0</v>
      </c>
      <c r="K26" s="489">
        <f>J26*100/B28</f>
        <v>0</v>
      </c>
      <c r="L26" s="485">
        <f>SUM(L30)</f>
        <v>0</v>
      </c>
      <c r="M26" s="492">
        <f>L26*100/B28</f>
        <v>0</v>
      </c>
      <c r="N26" s="484">
        <v>39</v>
      </c>
      <c r="O26" s="536">
        <f>N26*100/B28</f>
        <v>12.580645161290322</v>
      </c>
      <c r="P26" s="398">
        <f>SUM(J26,L26,N26)</f>
        <v>39</v>
      </c>
      <c r="Q26" s="406">
        <f>P26*100/B28</f>
        <v>12.580645161290322</v>
      </c>
      <c r="R26" s="385">
        <v>0</v>
      </c>
      <c r="S26" s="452">
        <f>R26*100/B28</f>
        <v>0</v>
      </c>
      <c r="T26" s="388">
        <v>98</v>
      </c>
      <c r="U26" s="538">
        <f>T26*100/B28</f>
        <v>31.612903225806452</v>
      </c>
      <c r="V26" s="385">
        <v>46</v>
      </c>
      <c r="W26" s="452">
        <f>V26*100/C30</f>
        <v>17.692307692307693</v>
      </c>
      <c r="X26" s="398">
        <f>SUM(R26,T26,V26)</f>
        <v>144</v>
      </c>
      <c r="Y26" s="406">
        <f>X26*100/B28</f>
        <v>46.451612903225808</v>
      </c>
      <c r="Z26" s="394">
        <f>SUM(P26,X26)</f>
        <v>183</v>
      </c>
      <c r="AA26" s="391">
        <f>Z26*100/B28</f>
        <v>59.032258064516128</v>
      </c>
      <c r="AB26" s="385">
        <v>140</v>
      </c>
      <c r="AC26" s="385">
        <f>AB26*100/B28</f>
        <v>45.161290322580648</v>
      </c>
      <c r="AD26" s="388">
        <v>0</v>
      </c>
      <c r="AE26" s="388">
        <f>AD26*100/B28</f>
        <v>0</v>
      </c>
      <c r="AF26" s="385">
        <v>0</v>
      </c>
      <c r="AG26" s="452">
        <f>AF26*100/B28</f>
        <v>0</v>
      </c>
      <c r="AH26" s="398">
        <f>SUM(AB26,AD26,AF26)</f>
        <v>140</v>
      </c>
      <c r="AI26" s="406">
        <f>AH26*100/B28</f>
        <v>45.161290322580648</v>
      </c>
      <c r="AJ26" s="385">
        <v>0</v>
      </c>
      <c r="AK26" s="385">
        <f>AJ26*100/B28</f>
        <v>0</v>
      </c>
      <c r="AL26" s="388">
        <v>0</v>
      </c>
      <c r="AM26" s="388">
        <f>AL26*100/B28</f>
        <v>0</v>
      </c>
      <c r="AN26" s="385">
        <v>0</v>
      </c>
      <c r="AO26" s="385">
        <f>AN26*100/B28</f>
        <v>0</v>
      </c>
      <c r="AP26" s="398">
        <f>SUM(AJ26,AL26,AN26)</f>
        <v>0</v>
      </c>
      <c r="AQ26" s="398">
        <f>AP26*100/B28</f>
        <v>0</v>
      </c>
      <c r="AR26" s="394">
        <f>SUM(AH26,AP26)</f>
        <v>140</v>
      </c>
      <c r="AS26" s="391">
        <f>AR26*100/B28</f>
        <v>45.161290322580648</v>
      </c>
      <c r="AT26" s="524">
        <f>SUM(Z26,AR26)</f>
        <v>323</v>
      </c>
      <c r="AU26" s="527">
        <f>AT26*100/B28</f>
        <v>104.19354838709677</v>
      </c>
    </row>
    <row r="27" spans="1:47" ht="46.5" customHeight="1" x14ac:dyDescent="0.25">
      <c r="A27" s="140" t="s">
        <v>170</v>
      </c>
      <c r="B27" s="421" t="s">
        <v>174</v>
      </c>
      <c r="C27" s="296"/>
      <c r="D27" s="296"/>
      <c r="E27" s="422"/>
      <c r="F27" s="424"/>
      <c r="G27" s="426"/>
      <c r="H27" s="426"/>
      <c r="I27" s="542"/>
      <c r="J27" s="484"/>
      <c r="K27" s="489"/>
      <c r="L27" s="485"/>
      <c r="M27" s="492"/>
      <c r="N27" s="484"/>
      <c r="O27" s="536"/>
      <c r="P27" s="399"/>
      <c r="Q27" s="407"/>
      <c r="R27" s="386"/>
      <c r="S27" s="453"/>
      <c r="T27" s="389"/>
      <c r="U27" s="539"/>
      <c r="V27" s="386"/>
      <c r="W27" s="453"/>
      <c r="X27" s="399"/>
      <c r="Y27" s="407"/>
      <c r="Z27" s="395"/>
      <c r="AA27" s="392"/>
      <c r="AB27" s="386"/>
      <c r="AC27" s="386"/>
      <c r="AD27" s="389"/>
      <c r="AE27" s="389"/>
      <c r="AF27" s="386"/>
      <c r="AG27" s="453"/>
      <c r="AH27" s="399"/>
      <c r="AI27" s="407"/>
      <c r="AJ27" s="386"/>
      <c r="AK27" s="386"/>
      <c r="AL27" s="389"/>
      <c r="AM27" s="389"/>
      <c r="AN27" s="386"/>
      <c r="AO27" s="386"/>
      <c r="AP27" s="399"/>
      <c r="AQ27" s="399"/>
      <c r="AR27" s="395"/>
      <c r="AS27" s="392"/>
      <c r="AT27" s="525"/>
      <c r="AU27" s="528"/>
    </row>
    <row r="28" spans="1:47" ht="18.75" x14ac:dyDescent="0.25">
      <c r="A28" s="140" t="s">
        <v>2</v>
      </c>
      <c r="B28" s="429">
        <f>SUM(C30,C32)</f>
        <v>310</v>
      </c>
      <c r="C28" s="291"/>
      <c r="D28" s="291"/>
      <c r="E28" s="430"/>
      <c r="F28" s="431">
        <f>F26*100/B28</f>
        <v>16.129032258064516</v>
      </c>
      <c r="G28" s="433">
        <f>G26*100/B28</f>
        <v>22.580645161290324</v>
      </c>
      <c r="H28" s="433">
        <f>H26*100/B28</f>
        <v>22.580645161290324</v>
      </c>
      <c r="I28" s="486">
        <f>I26*100/B28</f>
        <v>22.580645161290324</v>
      </c>
      <c r="J28" s="484"/>
      <c r="K28" s="489"/>
      <c r="L28" s="485"/>
      <c r="M28" s="492"/>
      <c r="N28" s="484"/>
      <c r="O28" s="536"/>
      <c r="P28" s="399"/>
      <c r="Q28" s="407"/>
      <c r="R28" s="386"/>
      <c r="S28" s="453"/>
      <c r="T28" s="389"/>
      <c r="U28" s="539"/>
      <c r="V28" s="386"/>
      <c r="W28" s="453"/>
      <c r="X28" s="399"/>
      <c r="Y28" s="407"/>
      <c r="Z28" s="395"/>
      <c r="AA28" s="392"/>
      <c r="AB28" s="386"/>
      <c r="AC28" s="386"/>
      <c r="AD28" s="389"/>
      <c r="AE28" s="389"/>
      <c r="AF28" s="386"/>
      <c r="AG28" s="453"/>
      <c r="AH28" s="399"/>
      <c r="AI28" s="407"/>
      <c r="AJ28" s="386"/>
      <c r="AK28" s="386"/>
      <c r="AL28" s="389"/>
      <c r="AM28" s="389"/>
      <c r="AN28" s="386"/>
      <c r="AO28" s="386"/>
      <c r="AP28" s="399"/>
      <c r="AQ28" s="399"/>
      <c r="AR28" s="395"/>
      <c r="AS28" s="392"/>
      <c r="AT28" s="525"/>
      <c r="AU28" s="528"/>
    </row>
    <row r="29" spans="1:47" ht="62.25" customHeight="1" x14ac:dyDescent="0.25">
      <c r="A29" s="140" t="s">
        <v>104</v>
      </c>
      <c r="B29" s="437" t="s">
        <v>105</v>
      </c>
      <c r="C29" s="438"/>
      <c r="D29" s="438"/>
      <c r="E29" s="439"/>
      <c r="F29" s="432"/>
      <c r="G29" s="434"/>
      <c r="H29" s="434"/>
      <c r="I29" s="487"/>
      <c r="J29" s="484"/>
      <c r="K29" s="489"/>
      <c r="L29" s="485"/>
      <c r="M29" s="492"/>
      <c r="N29" s="484"/>
      <c r="O29" s="536"/>
      <c r="P29" s="399"/>
      <c r="Q29" s="407"/>
      <c r="R29" s="386"/>
      <c r="S29" s="453"/>
      <c r="T29" s="389"/>
      <c r="U29" s="539"/>
      <c r="V29" s="386"/>
      <c r="W29" s="453"/>
      <c r="X29" s="399"/>
      <c r="Y29" s="407"/>
      <c r="Z29" s="395"/>
      <c r="AA29" s="392"/>
      <c r="AB29" s="386"/>
      <c r="AC29" s="386"/>
      <c r="AD29" s="389"/>
      <c r="AE29" s="389"/>
      <c r="AF29" s="386"/>
      <c r="AG29" s="453"/>
      <c r="AH29" s="399"/>
      <c r="AI29" s="407"/>
      <c r="AJ29" s="386"/>
      <c r="AK29" s="386"/>
      <c r="AL29" s="389"/>
      <c r="AM29" s="389"/>
      <c r="AN29" s="386"/>
      <c r="AO29" s="386"/>
      <c r="AP29" s="399"/>
      <c r="AQ29" s="399"/>
      <c r="AR29" s="395"/>
      <c r="AS29" s="392"/>
      <c r="AT29" s="525"/>
      <c r="AU29" s="528"/>
    </row>
    <row r="30" spans="1:47" s="97" customFormat="1" ht="48" customHeight="1" thickBot="1" x14ac:dyDescent="0.3">
      <c r="A30" s="141" t="s">
        <v>113</v>
      </c>
      <c r="B30" s="150" t="s">
        <v>91</v>
      </c>
      <c r="C30" s="82">
        <f>SUM(F30:I30)</f>
        <v>260</v>
      </c>
      <c r="D30" s="94" t="s">
        <v>4</v>
      </c>
      <c r="E30" s="151" t="s">
        <v>212</v>
      </c>
      <c r="F30" s="152">
        <v>50</v>
      </c>
      <c r="G30" s="95">
        <v>70</v>
      </c>
      <c r="H30" s="95">
        <v>70</v>
      </c>
      <c r="I30" s="206">
        <v>70</v>
      </c>
      <c r="J30" s="488"/>
      <c r="K30" s="490"/>
      <c r="L30" s="491"/>
      <c r="M30" s="493"/>
      <c r="N30" s="488"/>
      <c r="O30" s="537"/>
      <c r="P30" s="400"/>
      <c r="Q30" s="408"/>
      <c r="R30" s="387"/>
      <c r="S30" s="454"/>
      <c r="T30" s="409"/>
      <c r="U30" s="540"/>
      <c r="V30" s="387"/>
      <c r="W30" s="454"/>
      <c r="X30" s="400"/>
      <c r="Y30" s="408"/>
      <c r="Z30" s="397"/>
      <c r="AA30" s="393"/>
      <c r="AB30" s="387"/>
      <c r="AC30" s="387"/>
      <c r="AD30" s="409"/>
      <c r="AE30" s="409"/>
      <c r="AF30" s="387"/>
      <c r="AG30" s="454"/>
      <c r="AH30" s="400"/>
      <c r="AI30" s="408"/>
      <c r="AJ30" s="387"/>
      <c r="AK30" s="387"/>
      <c r="AL30" s="409"/>
      <c r="AM30" s="409"/>
      <c r="AN30" s="387"/>
      <c r="AO30" s="387"/>
      <c r="AP30" s="400"/>
      <c r="AQ30" s="400"/>
      <c r="AR30" s="397"/>
      <c r="AS30" s="393"/>
      <c r="AT30" s="526"/>
      <c r="AU30" s="529"/>
    </row>
    <row r="31" spans="1:47" ht="62.25" customHeight="1" x14ac:dyDescent="0.25">
      <c r="A31" s="140" t="s">
        <v>104</v>
      </c>
      <c r="B31" s="437" t="s">
        <v>175</v>
      </c>
      <c r="C31" s="438"/>
      <c r="D31" s="438"/>
      <c r="E31" s="439"/>
      <c r="F31" s="184"/>
      <c r="G31" s="180"/>
      <c r="H31" s="180"/>
      <c r="I31" s="205"/>
      <c r="J31" s="213" t="s">
        <v>67</v>
      </c>
      <c r="K31" s="212" t="s">
        <v>49</v>
      </c>
      <c r="L31" s="213" t="s">
        <v>67</v>
      </c>
      <c r="M31" s="212" t="s">
        <v>49</v>
      </c>
      <c r="N31" s="213" t="s">
        <v>67</v>
      </c>
      <c r="O31" s="212" t="s">
        <v>49</v>
      </c>
      <c r="P31" s="213" t="s">
        <v>67</v>
      </c>
      <c r="Q31" s="212" t="s">
        <v>49</v>
      </c>
      <c r="R31" s="213" t="s">
        <v>67</v>
      </c>
      <c r="S31" s="212" t="s">
        <v>49</v>
      </c>
      <c r="T31" s="213" t="s">
        <v>67</v>
      </c>
      <c r="U31" s="212" t="s">
        <v>49</v>
      </c>
      <c r="V31" s="213" t="s">
        <v>67</v>
      </c>
      <c r="W31" s="212" t="s">
        <v>49</v>
      </c>
      <c r="X31" s="213" t="s">
        <v>67</v>
      </c>
      <c r="Y31" s="214" t="s">
        <v>49</v>
      </c>
      <c r="Z31" s="213" t="s">
        <v>67</v>
      </c>
      <c r="AA31" s="212" t="s">
        <v>49</v>
      </c>
      <c r="AB31" s="213" t="s">
        <v>67</v>
      </c>
      <c r="AC31" s="212" t="s">
        <v>49</v>
      </c>
      <c r="AD31" s="213" t="s">
        <v>67</v>
      </c>
      <c r="AE31" s="212" t="s">
        <v>49</v>
      </c>
      <c r="AF31" s="213" t="s">
        <v>67</v>
      </c>
      <c r="AG31" s="212" t="s">
        <v>49</v>
      </c>
      <c r="AH31" s="213" t="s">
        <v>67</v>
      </c>
      <c r="AI31" s="214" t="s">
        <v>49</v>
      </c>
      <c r="AJ31" s="213" t="s">
        <v>67</v>
      </c>
      <c r="AK31" s="212" t="s">
        <v>49</v>
      </c>
      <c r="AL31" s="213" t="s">
        <v>67</v>
      </c>
      <c r="AM31" s="212" t="s">
        <v>49</v>
      </c>
      <c r="AN31" s="213" t="s">
        <v>67</v>
      </c>
      <c r="AO31" s="212" t="s">
        <v>49</v>
      </c>
      <c r="AP31" s="213" t="s">
        <v>67</v>
      </c>
      <c r="AQ31" s="212" t="s">
        <v>49</v>
      </c>
      <c r="AR31" s="213" t="s">
        <v>67</v>
      </c>
      <c r="AS31" s="212" t="s">
        <v>49</v>
      </c>
      <c r="AT31" s="213" t="s">
        <v>67</v>
      </c>
      <c r="AU31" s="212" t="s">
        <v>49</v>
      </c>
    </row>
    <row r="32" spans="1:47" s="97" customFormat="1" ht="48" customHeight="1" thickBot="1" x14ac:dyDescent="0.3">
      <c r="A32" s="141" t="s">
        <v>200</v>
      </c>
      <c r="B32" s="150" t="s">
        <v>176</v>
      </c>
      <c r="C32" s="82">
        <f>SUM(F32:I32)</f>
        <v>50</v>
      </c>
      <c r="D32" s="94" t="s">
        <v>4</v>
      </c>
      <c r="E32" s="151" t="s">
        <v>212</v>
      </c>
      <c r="F32" s="152">
        <v>50</v>
      </c>
      <c r="G32" s="95">
        <v>0</v>
      </c>
      <c r="H32" s="95">
        <v>0</v>
      </c>
      <c r="I32" s="206">
        <v>0</v>
      </c>
      <c r="J32" s="33">
        <v>0</v>
      </c>
      <c r="K32" s="105">
        <f>J32*100/C32</f>
        <v>0</v>
      </c>
      <c r="L32" s="18">
        <v>0</v>
      </c>
      <c r="M32" s="55">
        <f>L32*100/C32</f>
        <v>0</v>
      </c>
      <c r="N32" s="33">
        <v>0</v>
      </c>
      <c r="O32" s="105">
        <f>N32*100/C32</f>
        <v>0</v>
      </c>
      <c r="P32" s="17">
        <f>SUM(J31,L31,N31)</f>
        <v>0</v>
      </c>
      <c r="Q32" s="108">
        <f>P32*100/C32</f>
        <v>0</v>
      </c>
      <c r="R32" s="33">
        <v>12</v>
      </c>
      <c r="S32" s="33">
        <f>R32*100/C32</f>
        <v>24</v>
      </c>
      <c r="T32" s="18">
        <v>12</v>
      </c>
      <c r="U32" s="18">
        <f>T32*100/C32</f>
        <v>24</v>
      </c>
      <c r="V32" s="33">
        <v>19</v>
      </c>
      <c r="W32" s="33">
        <f>V32*100/C32</f>
        <v>38</v>
      </c>
      <c r="X32" s="17">
        <f>SUM(R32,T32,V32)</f>
        <v>43</v>
      </c>
      <c r="Y32" s="108">
        <f>X32*100/C32</f>
        <v>86</v>
      </c>
      <c r="Z32" s="49">
        <f>SUM(P32,X32)</f>
        <v>43</v>
      </c>
      <c r="AA32" s="50">
        <f>Z32*100/C32</f>
        <v>86</v>
      </c>
      <c r="AB32" s="33">
        <v>0</v>
      </c>
      <c r="AC32" s="33">
        <f>AB32*100/C32</f>
        <v>0</v>
      </c>
      <c r="AD32" s="18"/>
      <c r="AE32" s="18">
        <f>AD32*100/C32</f>
        <v>0</v>
      </c>
      <c r="AF32" s="33">
        <v>11</v>
      </c>
      <c r="AG32" s="33">
        <f>AF32*100/C32</f>
        <v>22</v>
      </c>
      <c r="AH32" s="17">
        <f>SUM(AB32,AD32,AF32)</f>
        <v>11</v>
      </c>
      <c r="AI32" s="108">
        <f>AH32*100/C32</f>
        <v>22</v>
      </c>
      <c r="AJ32" s="33"/>
      <c r="AK32" s="33">
        <f>AJ32*100/C32</f>
        <v>0</v>
      </c>
      <c r="AL32" s="18"/>
      <c r="AM32" s="18">
        <f>AL32*100/C32</f>
        <v>0</v>
      </c>
      <c r="AN32" s="33"/>
      <c r="AO32" s="33">
        <f>AN32*100/C32</f>
        <v>0</v>
      </c>
      <c r="AP32" s="17">
        <f>SUM(AJ32,AL32,AN32)</f>
        <v>0</v>
      </c>
      <c r="AQ32" s="108">
        <f>AP32*100/C32</f>
        <v>0</v>
      </c>
      <c r="AR32" s="49">
        <f>SUM(AH32,AP32)</f>
        <v>11</v>
      </c>
      <c r="AS32" s="50">
        <f>AR32*100/C32</f>
        <v>22</v>
      </c>
      <c r="AT32" s="185">
        <f>SUM(Z32,AR32)</f>
        <v>54</v>
      </c>
      <c r="AU32" s="186">
        <f>AT32*100/C32</f>
        <v>108</v>
      </c>
    </row>
    <row r="33" spans="1:48" s="85" customFormat="1" ht="45" customHeight="1" x14ac:dyDescent="0.25">
      <c r="A33" s="142" t="s">
        <v>177</v>
      </c>
      <c r="B33" s="416" t="s">
        <v>178</v>
      </c>
      <c r="C33" s="417"/>
      <c r="D33" s="417"/>
      <c r="E33" s="418"/>
      <c r="F33" s="419" t="s">
        <v>75</v>
      </c>
      <c r="G33" s="279"/>
      <c r="H33" s="279"/>
      <c r="I33" s="420"/>
      <c r="J33" s="211" t="s">
        <v>67</v>
      </c>
      <c r="K33" s="212" t="s">
        <v>49</v>
      </c>
      <c r="L33" s="213" t="s">
        <v>67</v>
      </c>
      <c r="M33" s="212" t="s">
        <v>49</v>
      </c>
      <c r="N33" s="213" t="s">
        <v>67</v>
      </c>
      <c r="O33" s="212" t="s">
        <v>49</v>
      </c>
      <c r="P33" s="213" t="s">
        <v>67</v>
      </c>
      <c r="Q33" s="212" t="s">
        <v>49</v>
      </c>
      <c r="R33" s="213" t="s">
        <v>67</v>
      </c>
      <c r="S33" s="212" t="s">
        <v>49</v>
      </c>
      <c r="T33" s="213" t="s">
        <v>67</v>
      </c>
      <c r="U33" s="212" t="s">
        <v>49</v>
      </c>
      <c r="V33" s="213" t="s">
        <v>67</v>
      </c>
      <c r="W33" s="212" t="s">
        <v>49</v>
      </c>
      <c r="X33" s="213" t="s">
        <v>67</v>
      </c>
      <c r="Y33" s="214" t="s">
        <v>49</v>
      </c>
      <c r="Z33" s="213" t="s">
        <v>67</v>
      </c>
      <c r="AA33" s="212" t="s">
        <v>49</v>
      </c>
      <c r="AB33" s="213" t="s">
        <v>67</v>
      </c>
      <c r="AC33" s="212" t="s">
        <v>49</v>
      </c>
      <c r="AD33" s="213" t="s">
        <v>67</v>
      </c>
      <c r="AE33" s="212" t="s">
        <v>49</v>
      </c>
      <c r="AF33" s="213" t="s">
        <v>67</v>
      </c>
      <c r="AG33" s="212" t="s">
        <v>49</v>
      </c>
      <c r="AH33" s="213" t="s">
        <v>67</v>
      </c>
      <c r="AI33" s="214" t="s">
        <v>49</v>
      </c>
      <c r="AJ33" s="213" t="s">
        <v>67</v>
      </c>
      <c r="AK33" s="212" t="s">
        <v>49</v>
      </c>
      <c r="AL33" s="213" t="s">
        <v>67</v>
      </c>
      <c r="AM33" s="212" t="s">
        <v>49</v>
      </c>
      <c r="AN33" s="213" t="s">
        <v>67</v>
      </c>
      <c r="AO33" s="212" t="s">
        <v>49</v>
      </c>
      <c r="AP33" s="213" t="s">
        <v>67</v>
      </c>
      <c r="AQ33" s="212" t="s">
        <v>49</v>
      </c>
      <c r="AR33" s="213" t="s">
        <v>67</v>
      </c>
      <c r="AS33" s="212" t="s">
        <v>49</v>
      </c>
      <c r="AT33" s="213" t="s">
        <v>67</v>
      </c>
      <c r="AU33" s="212" t="s">
        <v>49</v>
      </c>
    </row>
    <row r="34" spans="1:48" ht="40.5" customHeight="1" x14ac:dyDescent="0.25">
      <c r="A34" s="140" t="s">
        <v>102</v>
      </c>
      <c r="B34" s="421" t="s">
        <v>201</v>
      </c>
      <c r="C34" s="296"/>
      <c r="D34" s="296"/>
      <c r="E34" s="422"/>
      <c r="F34" s="423">
        <f>SUM(F38)</f>
        <v>1</v>
      </c>
      <c r="G34" s="425">
        <f>SUM(G38)</f>
        <v>1</v>
      </c>
      <c r="H34" s="425">
        <f>SUM(H38)</f>
        <v>0</v>
      </c>
      <c r="I34" s="427">
        <f>SUM(I38)</f>
        <v>0</v>
      </c>
      <c r="J34" s="440">
        <v>0</v>
      </c>
      <c r="K34" s="443">
        <f>J34*100/B36</f>
        <v>0</v>
      </c>
      <c r="L34" s="388">
        <v>1</v>
      </c>
      <c r="M34" s="449">
        <f>L34*100/B36</f>
        <v>50</v>
      </c>
      <c r="N34" s="385">
        <v>0</v>
      </c>
      <c r="O34" s="446">
        <f>N34*100/B36</f>
        <v>0</v>
      </c>
      <c r="P34" s="398">
        <f>SUM(J34,L34,N34)</f>
        <v>1</v>
      </c>
      <c r="Q34" s="406">
        <f>P34*100/B36</f>
        <v>50</v>
      </c>
      <c r="R34" s="385">
        <v>0</v>
      </c>
      <c r="S34" s="385">
        <f>R34*100/B36</f>
        <v>0</v>
      </c>
      <c r="T34" s="388">
        <v>1</v>
      </c>
      <c r="U34" s="388">
        <f>T34*100/B36</f>
        <v>50</v>
      </c>
      <c r="V34" s="385">
        <v>1</v>
      </c>
      <c r="W34" s="385">
        <f>V34*100/B36</f>
        <v>50</v>
      </c>
      <c r="X34" s="398">
        <f>SUM(R34,T34,V34)</f>
        <v>2</v>
      </c>
      <c r="Y34" s="406">
        <f>X34*100/B36</f>
        <v>100</v>
      </c>
      <c r="Z34" s="394">
        <f>SUM(P34,X34)</f>
        <v>3</v>
      </c>
      <c r="AA34" s="391">
        <f>Z34*100/B36</f>
        <v>150</v>
      </c>
      <c r="AB34" s="385">
        <v>0</v>
      </c>
      <c r="AC34" s="385">
        <f>AB34*100/B36</f>
        <v>0</v>
      </c>
      <c r="AD34" s="388">
        <v>0</v>
      </c>
      <c r="AE34" s="388">
        <f>AD34*100/B36</f>
        <v>0</v>
      </c>
      <c r="AF34" s="385">
        <v>0</v>
      </c>
      <c r="AG34" s="385">
        <f>AF34*100/B36</f>
        <v>0</v>
      </c>
      <c r="AH34" s="398">
        <f>SUM(AB34,AD34,AF34)</f>
        <v>0</v>
      </c>
      <c r="AI34" s="406">
        <v>0</v>
      </c>
      <c r="AJ34" s="385">
        <v>0</v>
      </c>
      <c r="AK34" s="385">
        <f>AJ34*100/B36</f>
        <v>0</v>
      </c>
      <c r="AL34" s="388">
        <v>0</v>
      </c>
      <c r="AM34" s="388">
        <f>AL34*100/B36</f>
        <v>0</v>
      </c>
      <c r="AN34" s="385">
        <v>0</v>
      </c>
      <c r="AO34" s="385">
        <f>AN34*100/B36</f>
        <v>0</v>
      </c>
      <c r="AP34" s="398">
        <f>SUM(AJ34,AL34,AN34)</f>
        <v>0</v>
      </c>
      <c r="AQ34" s="398">
        <f>AP34*100/B36</f>
        <v>0</v>
      </c>
      <c r="AR34" s="394">
        <f>SUM(AH34,AP34)</f>
        <v>0</v>
      </c>
      <c r="AS34" s="391">
        <f>AR34*100/B36</f>
        <v>0</v>
      </c>
      <c r="AT34" s="403">
        <f>SUM(Z34,AR34)</f>
        <v>3</v>
      </c>
      <c r="AU34" s="403">
        <f>AT34*100/B36</f>
        <v>150</v>
      </c>
    </row>
    <row r="35" spans="1:48" ht="24" customHeight="1" x14ac:dyDescent="0.25">
      <c r="A35" s="140" t="s">
        <v>179</v>
      </c>
      <c r="B35" s="421" t="s">
        <v>180</v>
      </c>
      <c r="C35" s="296"/>
      <c r="D35" s="296"/>
      <c r="E35" s="422"/>
      <c r="F35" s="424"/>
      <c r="G35" s="426"/>
      <c r="H35" s="426"/>
      <c r="I35" s="428"/>
      <c r="J35" s="441"/>
      <c r="K35" s="444"/>
      <c r="L35" s="389"/>
      <c r="M35" s="450"/>
      <c r="N35" s="386"/>
      <c r="O35" s="447"/>
      <c r="P35" s="399"/>
      <c r="Q35" s="407"/>
      <c r="R35" s="386"/>
      <c r="S35" s="386"/>
      <c r="T35" s="389"/>
      <c r="U35" s="389"/>
      <c r="V35" s="386"/>
      <c r="W35" s="386"/>
      <c r="X35" s="399"/>
      <c r="Y35" s="407"/>
      <c r="Z35" s="395"/>
      <c r="AA35" s="392"/>
      <c r="AB35" s="386"/>
      <c r="AC35" s="386"/>
      <c r="AD35" s="389"/>
      <c r="AE35" s="389"/>
      <c r="AF35" s="386"/>
      <c r="AG35" s="386"/>
      <c r="AH35" s="399"/>
      <c r="AI35" s="407"/>
      <c r="AJ35" s="386"/>
      <c r="AK35" s="386"/>
      <c r="AL35" s="389"/>
      <c r="AM35" s="389"/>
      <c r="AN35" s="386"/>
      <c r="AO35" s="386"/>
      <c r="AP35" s="399"/>
      <c r="AQ35" s="399"/>
      <c r="AR35" s="395"/>
      <c r="AS35" s="392"/>
      <c r="AT35" s="404"/>
      <c r="AU35" s="404"/>
    </row>
    <row r="36" spans="1:48" ht="18.75" x14ac:dyDescent="0.25">
      <c r="A36" s="140" t="s">
        <v>2</v>
      </c>
      <c r="B36" s="429">
        <f>SUM(F34:I35)</f>
        <v>2</v>
      </c>
      <c r="C36" s="291"/>
      <c r="D36" s="291"/>
      <c r="E36" s="430"/>
      <c r="F36" s="431">
        <f>F34*100/B36</f>
        <v>50</v>
      </c>
      <c r="G36" s="433">
        <f>G34*100/B36</f>
        <v>50</v>
      </c>
      <c r="H36" s="433">
        <f>H34*100/B36</f>
        <v>0</v>
      </c>
      <c r="I36" s="435">
        <f>I34*100/B36</f>
        <v>0</v>
      </c>
      <c r="J36" s="441"/>
      <c r="K36" s="444"/>
      <c r="L36" s="389"/>
      <c r="M36" s="450"/>
      <c r="N36" s="386"/>
      <c r="O36" s="447"/>
      <c r="P36" s="399"/>
      <c r="Q36" s="407"/>
      <c r="R36" s="386"/>
      <c r="S36" s="386"/>
      <c r="T36" s="389"/>
      <c r="U36" s="389"/>
      <c r="V36" s="386"/>
      <c r="W36" s="386"/>
      <c r="X36" s="399"/>
      <c r="Y36" s="407"/>
      <c r="Z36" s="395"/>
      <c r="AA36" s="392"/>
      <c r="AB36" s="386"/>
      <c r="AC36" s="386"/>
      <c r="AD36" s="389"/>
      <c r="AE36" s="389"/>
      <c r="AF36" s="386"/>
      <c r="AG36" s="386"/>
      <c r="AH36" s="399"/>
      <c r="AI36" s="407"/>
      <c r="AJ36" s="386"/>
      <c r="AK36" s="386"/>
      <c r="AL36" s="389"/>
      <c r="AM36" s="389"/>
      <c r="AN36" s="386"/>
      <c r="AO36" s="386"/>
      <c r="AP36" s="399"/>
      <c r="AQ36" s="399"/>
      <c r="AR36" s="395"/>
      <c r="AS36" s="392"/>
      <c r="AT36" s="404"/>
      <c r="AU36" s="404"/>
    </row>
    <row r="37" spans="1:48" ht="18.75" customHeight="1" x14ac:dyDescent="0.25">
      <c r="A37" s="140" t="s">
        <v>104</v>
      </c>
      <c r="B37" s="437" t="s">
        <v>106</v>
      </c>
      <c r="C37" s="438"/>
      <c r="D37" s="438"/>
      <c r="E37" s="439"/>
      <c r="F37" s="432"/>
      <c r="G37" s="434"/>
      <c r="H37" s="434"/>
      <c r="I37" s="436"/>
      <c r="J37" s="441"/>
      <c r="K37" s="444"/>
      <c r="L37" s="389"/>
      <c r="M37" s="450"/>
      <c r="N37" s="386"/>
      <c r="O37" s="447"/>
      <c r="P37" s="399"/>
      <c r="Q37" s="407"/>
      <c r="R37" s="386"/>
      <c r="S37" s="386"/>
      <c r="T37" s="389"/>
      <c r="U37" s="389"/>
      <c r="V37" s="386"/>
      <c r="W37" s="386"/>
      <c r="X37" s="399"/>
      <c r="Y37" s="407"/>
      <c r="Z37" s="395"/>
      <c r="AA37" s="392"/>
      <c r="AB37" s="386"/>
      <c r="AC37" s="386"/>
      <c r="AD37" s="389"/>
      <c r="AE37" s="389"/>
      <c r="AF37" s="386"/>
      <c r="AG37" s="386"/>
      <c r="AH37" s="399"/>
      <c r="AI37" s="407"/>
      <c r="AJ37" s="386"/>
      <c r="AK37" s="386"/>
      <c r="AL37" s="389"/>
      <c r="AM37" s="389"/>
      <c r="AN37" s="386"/>
      <c r="AO37" s="386"/>
      <c r="AP37" s="399"/>
      <c r="AQ37" s="399"/>
      <c r="AR37" s="395"/>
      <c r="AS37" s="392"/>
      <c r="AT37" s="404"/>
      <c r="AU37" s="404"/>
    </row>
    <row r="38" spans="1:48" s="97" customFormat="1" ht="33" customHeight="1" thickBot="1" x14ac:dyDescent="0.3">
      <c r="A38" s="141" t="s">
        <v>117</v>
      </c>
      <c r="B38" s="150" t="s">
        <v>17</v>
      </c>
      <c r="C38" s="82">
        <f>SUM(F38:I38)</f>
        <v>2</v>
      </c>
      <c r="D38" s="94" t="s">
        <v>4</v>
      </c>
      <c r="E38" s="151" t="s">
        <v>213</v>
      </c>
      <c r="F38" s="152">
        <v>1</v>
      </c>
      <c r="G38" s="95">
        <v>1</v>
      </c>
      <c r="H38" s="95">
        <v>0</v>
      </c>
      <c r="I38" s="153">
        <v>0</v>
      </c>
      <c r="J38" s="442"/>
      <c r="K38" s="445"/>
      <c r="L38" s="409"/>
      <c r="M38" s="451"/>
      <c r="N38" s="387"/>
      <c r="O38" s="448"/>
      <c r="P38" s="400"/>
      <c r="Q38" s="408"/>
      <c r="R38" s="387"/>
      <c r="S38" s="387"/>
      <c r="T38" s="409"/>
      <c r="U38" s="409"/>
      <c r="V38" s="387"/>
      <c r="W38" s="387"/>
      <c r="X38" s="400"/>
      <c r="Y38" s="408"/>
      <c r="Z38" s="397"/>
      <c r="AA38" s="393"/>
      <c r="AB38" s="387"/>
      <c r="AC38" s="387"/>
      <c r="AD38" s="409"/>
      <c r="AE38" s="409"/>
      <c r="AF38" s="387"/>
      <c r="AG38" s="387"/>
      <c r="AH38" s="400"/>
      <c r="AI38" s="408"/>
      <c r="AJ38" s="387"/>
      <c r="AK38" s="387"/>
      <c r="AL38" s="409"/>
      <c r="AM38" s="409"/>
      <c r="AN38" s="387"/>
      <c r="AO38" s="387"/>
      <c r="AP38" s="400"/>
      <c r="AQ38" s="400"/>
      <c r="AR38" s="397"/>
      <c r="AS38" s="393"/>
      <c r="AT38" s="404"/>
      <c r="AU38" s="404"/>
    </row>
    <row r="39" spans="1:48" s="85" customFormat="1" ht="29.25" customHeight="1" x14ac:dyDescent="0.25">
      <c r="A39" s="142" t="s">
        <v>181</v>
      </c>
      <c r="B39" s="461" t="s">
        <v>182</v>
      </c>
      <c r="C39" s="302"/>
      <c r="D39" s="302"/>
      <c r="E39" s="462"/>
      <c r="F39" s="419" t="s">
        <v>76</v>
      </c>
      <c r="G39" s="279"/>
      <c r="H39" s="279"/>
      <c r="I39" s="420"/>
      <c r="J39" s="211" t="s">
        <v>67</v>
      </c>
      <c r="K39" s="212" t="s">
        <v>49</v>
      </c>
      <c r="L39" s="213" t="s">
        <v>67</v>
      </c>
      <c r="M39" s="212" t="s">
        <v>49</v>
      </c>
      <c r="N39" s="213" t="s">
        <v>67</v>
      </c>
      <c r="O39" s="212" t="s">
        <v>49</v>
      </c>
      <c r="P39" s="213" t="s">
        <v>67</v>
      </c>
      <c r="Q39" s="212" t="s">
        <v>49</v>
      </c>
      <c r="R39" s="213" t="s">
        <v>67</v>
      </c>
      <c r="S39" s="212" t="s">
        <v>49</v>
      </c>
      <c r="T39" s="213" t="s">
        <v>67</v>
      </c>
      <c r="U39" s="212" t="s">
        <v>49</v>
      </c>
      <c r="V39" s="213" t="s">
        <v>67</v>
      </c>
      <c r="W39" s="212" t="s">
        <v>49</v>
      </c>
      <c r="X39" s="213" t="s">
        <v>67</v>
      </c>
      <c r="Y39" s="214" t="s">
        <v>49</v>
      </c>
      <c r="Z39" s="213" t="s">
        <v>67</v>
      </c>
      <c r="AA39" s="212" t="s">
        <v>49</v>
      </c>
      <c r="AB39" s="213" t="s">
        <v>67</v>
      </c>
      <c r="AC39" s="212" t="s">
        <v>49</v>
      </c>
      <c r="AD39" s="213" t="s">
        <v>67</v>
      </c>
      <c r="AE39" s="212" t="s">
        <v>49</v>
      </c>
      <c r="AF39" s="213" t="s">
        <v>67</v>
      </c>
      <c r="AG39" s="212" t="s">
        <v>49</v>
      </c>
      <c r="AH39" s="213" t="s">
        <v>67</v>
      </c>
      <c r="AI39" s="214" t="s">
        <v>49</v>
      </c>
      <c r="AJ39" s="213" t="s">
        <v>67</v>
      </c>
      <c r="AK39" s="212" t="s">
        <v>49</v>
      </c>
      <c r="AL39" s="213" t="s">
        <v>67</v>
      </c>
      <c r="AM39" s="212" t="s">
        <v>49</v>
      </c>
      <c r="AN39" s="213" t="s">
        <v>67</v>
      </c>
      <c r="AO39" s="212" t="s">
        <v>49</v>
      </c>
      <c r="AP39" s="213" t="s">
        <v>67</v>
      </c>
      <c r="AQ39" s="212" t="s">
        <v>49</v>
      </c>
      <c r="AR39" s="213" t="s">
        <v>67</v>
      </c>
      <c r="AS39" s="214" t="s">
        <v>49</v>
      </c>
      <c r="AT39" s="213" t="s">
        <v>67</v>
      </c>
      <c r="AU39" s="212" t="s">
        <v>49</v>
      </c>
    </row>
    <row r="40" spans="1:48" ht="29.25" customHeight="1" x14ac:dyDescent="0.25">
      <c r="A40" s="140" t="s">
        <v>111</v>
      </c>
      <c r="B40" s="421" t="s">
        <v>183</v>
      </c>
      <c r="C40" s="296"/>
      <c r="D40" s="296"/>
      <c r="E40" s="422"/>
      <c r="F40" s="423">
        <f>SUM(F44:F44)</f>
        <v>60</v>
      </c>
      <c r="G40" s="425">
        <f>SUM(G44:G44)</f>
        <v>150</v>
      </c>
      <c r="H40" s="425">
        <f>SUM(H44:H44)</f>
        <v>100</v>
      </c>
      <c r="I40" s="427">
        <f>SUM(I44:I44)</f>
        <v>50</v>
      </c>
      <c r="J40" s="463">
        <v>0</v>
      </c>
      <c r="K40" s="443">
        <f>J40*100/B42</f>
        <v>0</v>
      </c>
      <c r="L40" s="388">
        <v>278</v>
      </c>
      <c r="M40" s="449">
        <f>L40*100/B42</f>
        <v>77.222222222222229</v>
      </c>
      <c r="N40" s="452">
        <v>352</v>
      </c>
      <c r="O40" s="446">
        <f>N40*100/B42</f>
        <v>97.777777777777771</v>
      </c>
      <c r="P40" s="406">
        <f>SUM(J40,L40,N40)</f>
        <v>630</v>
      </c>
      <c r="Q40" s="406">
        <f>P40*100/B42</f>
        <v>175</v>
      </c>
      <c r="R40" s="385">
        <v>93</v>
      </c>
      <c r="S40" s="452">
        <f>R40*100/B42</f>
        <v>25.833333333333332</v>
      </c>
      <c r="T40" s="388">
        <v>0</v>
      </c>
      <c r="U40" s="388">
        <f>T40*100/B42</f>
        <v>0</v>
      </c>
      <c r="V40" s="385">
        <v>0</v>
      </c>
      <c r="W40" s="385">
        <f>V40*100/B42</f>
        <v>0</v>
      </c>
      <c r="X40" s="398">
        <f>SUM(R40,T40,V40)</f>
        <v>93</v>
      </c>
      <c r="Y40" s="406">
        <f>X40*100/B42</f>
        <v>25.833333333333332</v>
      </c>
      <c r="Z40" s="391">
        <f>SUM(P40,X40)</f>
        <v>723</v>
      </c>
      <c r="AA40" s="391">
        <f>Z40*100/B42</f>
        <v>200.83333333333334</v>
      </c>
      <c r="AB40" s="385">
        <v>91</v>
      </c>
      <c r="AC40" s="452">
        <f>AB40*100/B42</f>
        <v>25.277777777777779</v>
      </c>
      <c r="AD40" s="545">
        <v>41</v>
      </c>
      <c r="AE40" s="538">
        <f>AD40*100/B42</f>
        <v>11.388888888888889</v>
      </c>
      <c r="AF40" s="385">
        <v>92</v>
      </c>
      <c r="AG40" s="452">
        <f>AF40*100/B42</f>
        <v>25.555555555555557</v>
      </c>
      <c r="AH40" s="398">
        <f>SUM(AB40,AD40,AF40)</f>
        <v>224</v>
      </c>
      <c r="AI40" s="406">
        <f>AH40*100/B42</f>
        <v>62.222222222222221</v>
      </c>
      <c r="AJ40" s="385">
        <v>0</v>
      </c>
      <c r="AK40" s="385">
        <f>AJ41*100/B42</f>
        <v>0</v>
      </c>
      <c r="AL40" s="548">
        <v>0</v>
      </c>
      <c r="AM40" s="388">
        <f>AL41*100/B42</f>
        <v>0</v>
      </c>
      <c r="AN40" s="515">
        <v>0</v>
      </c>
      <c r="AO40" s="385">
        <f>AN41*100/B42</f>
        <v>0</v>
      </c>
      <c r="AP40" s="398">
        <f>SUM(AJ40,AL40,AN40)</f>
        <v>0</v>
      </c>
      <c r="AQ40" s="398">
        <f>AP40*100/B42</f>
        <v>0</v>
      </c>
      <c r="AR40" s="394">
        <f>SUM(AH40,AP40)</f>
        <v>224</v>
      </c>
      <c r="AS40" s="391">
        <f>AR40*100/B42</f>
        <v>62.222222222222221</v>
      </c>
      <c r="AT40" s="524">
        <f>SUM(Z40,AR40)</f>
        <v>947</v>
      </c>
      <c r="AU40" s="527">
        <f>AT40*100/B42</f>
        <v>263.05555555555554</v>
      </c>
    </row>
    <row r="41" spans="1:48" ht="45" customHeight="1" x14ac:dyDescent="0.25">
      <c r="A41" s="140" t="s">
        <v>184</v>
      </c>
      <c r="B41" s="455" t="s">
        <v>185</v>
      </c>
      <c r="C41" s="298"/>
      <c r="D41" s="298"/>
      <c r="E41" s="456"/>
      <c r="F41" s="424"/>
      <c r="G41" s="426"/>
      <c r="H41" s="426"/>
      <c r="I41" s="428"/>
      <c r="J41" s="464"/>
      <c r="K41" s="444"/>
      <c r="L41" s="389"/>
      <c r="M41" s="450"/>
      <c r="N41" s="453"/>
      <c r="O41" s="447"/>
      <c r="P41" s="399"/>
      <c r="Q41" s="407"/>
      <c r="R41" s="386"/>
      <c r="S41" s="453"/>
      <c r="T41" s="389"/>
      <c r="U41" s="389"/>
      <c r="V41" s="386"/>
      <c r="W41" s="386"/>
      <c r="X41" s="399"/>
      <c r="Y41" s="407"/>
      <c r="Z41" s="395"/>
      <c r="AA41" s="392"/>
      <c r="AB41" s="386"/>
      <c r="AC41" s="453"/>
      <c r="AD41" s="546"/>
      <c r="AE41" s="539"/>
      <c r="AF41" s="386"/>
      <c r="AG41" s="453"/>
      <c r="AH41" s="399"/>
      <c r="AI41" s="407"/>
      <c r="AJ41" s="386"/>
      <c r="AK41" s="386"/>
      <c r="AL41" s="549"/>
      <c r="AM41" s="389"/>
      <c r="AN41" s="516"/>
      <c r="AO41" s="386"/>
      <c r="AP41" s="399"/>
      <c r="AQ41" s="399"/>
      <c r="AR41" s="395"/>
      <c r="AS41" s="392"/>
      <c r="AT41" s="525"/>
      <c r="AU41" s="528"/>
    </row>
    <row r="42" spans="1:48" ht="18.75" x14ac:dyDescent="0.25">
      <c r="A42" s="140" t="s">
        <v>2</v>
      </c>
      <c r="B42" s="429">
        <f>SUM(F40:I41)</f>
        <v>360</v>
      </c>
      <c r="C42" s="291"/>
      <c r="D42" s="291"/>
      <c r="E42" s="430"/>
      <c r="F42" s="431">
        <f>F40*100/B42</f>
        <v>16.666666666666668</v>
      </c>
      <c r="G42" s="433">
        <f>G40*100/B42</f>
        <v>41.666666666666664</v>
      </c>
      <c r="H42" s="433">
        <f>H40*100/B42</f>
        <v>27.777777777777779</v>
      </c>
      <c r="I42" s="435">
        <f>I40*100/B42</f>
        <v>13.888888888888889</v>
      </c>
      <c r="J42" s="464"/>
      <c r="K42" s="444"/>
      <c r="L42" s="389"/>
      <c r="M42" s="450"/>
      <c r="N42" s="453"/>
      <c r="O42" s="447"/>
      <c r="P42" s="399"/>
      <c r="Q42" s="407"/>
      <c r="R42" s="386"/>
      <c r="S42" s="453"/>
      <c r="T42" s="389"/>
      <c r="U42" s="389"/>
      <c r="V42" s="386"/>
      <c r="W42" s="386"/>
      <c r="X42" s="399"/>
      <c r="Y42" s="407"/>
      <c r="Z42" s="395"/>
      <c r="AA42" s="392"/>
      <c r="AB42" s="386"/>
      <c r="AC42" s="453"/>
      <c r="AD42" s="546"/>
      <c r="AE42" s="539"/>
      <c r="AF42" s="386"/>
      <c r="AG42" s="453"/>
      <c r="AH42" s="399"/>
      <c r="AI42" s="407"/>
      <c r="AJ42" s="386"/>
      <c r="AK42" s="386"/>
      <c r="AL42" s="549"/>
      <c r="AM42" s="389"/>
      <c r="AN42" s="516"/>
      <c r="AO42" s="386"/>
      <c r="AP42" s="399"/>
      <c r="AQ42" s="399"/>
      <c r="AR42" s="395"/>
      <c r="AS42" s="392"/>
      <c r="AT42" s="525"/>
      <c r="AU42" s="528"/>
    </row>
    <row r="43" spans="1:48" ht="18.75" customHeight="1" x14ac:dyDescent="0.25">
      <c r="A43" s="140" t="s">
        <v>104</v>
      </c>
      <c r="B43" s="437" t="s">
        <v>106</v>
      </c>
      <c r="C43" s="438"/>
      <c r="D43" s="438"/>
      <c r="E43" s="439"/>
      <c r="F43" s="432"/>
      <c r="G43" s="434"/>
      <c r="H43" s="434"/>
      <c r="I43" s="436"/>
      <c r="J43" s="464"/>
      <c r="K43" s="444"/>
      <c r="L43" s="389"/>
      <c r="M43" s="450"/>
      <c r="N43" s="453"/>
      <c r="O43" s="447"/>
      <c r="P43" s="399"/>
      <c r="Q43" s="407"/>
      <c r="R43" s="386"/>
      <c r="S43" s="453"/>
      <c r="T43" s="389"/>
      <c r="U43" s="389"/>
      <c r="V43" s="386"/>
      <c r="W43" s="386"/>
      <c r="X43" s="399"/>
      <c r="Y43" s="407"/>
      <c r="Z43" s="395"/>
      <c r="AA43" s="392"/>
      <c r="AB43" s="386"/>
      <c r="AC43" s="453"/>
      <c r="AD43" s="546"/>
      <c r="AE43" s="539"/>
      <c r="AF43" s="386"/>
      <c r="AG43" s="453"/>
      <c r="AH43" s="399"/>
      <c r="AI43" s="407"/>
      <c r="AJ43" s="386"/>
      <c r="AK43" s="386"/>
      <c r="AL43" s="549"/>
      <c r="AM43" s="389"/>
      <c r="AN43" s="516"/>
      <c r="AO43" s="386"/>
      <c r="AP43" s="399"/>
      <c r="AQ43" s="399"/>
      <c r="AR43" s="395"/>
      <c r="AS43" s="392"/>
      <c r="AT43" s="525"/>
      <c r="AU43" s="528"/>
    </row>
    <row r="44" spans="1:48" s="97" customFormat="1" ht="60" customHeight="1" thickBot="1" x14ac:dyDescent="0.3">
      <c r="A44" s="218" t="s">
        <v>122</v>
      </c>
      <c r="B44" s="219" t="s">
        <v>133</v>
      </c>
      <c r="C44" s="220">
        <f>SUM(F44:I44)</f>
        <v>360</v>
      </c>
      <c r="D44" s="221" t="s">
        <v>4</v>
      </c>
      <c r="E44" s="222" t="s">
        <v>214</v>
      </c>
      <c r="F44" s="223">
        <v>60</v>
      </c>
      <c r="G44" s="224">
        <v>150</v>
      </c>
      <c r="H44" s="224">
        <v>100</v>
      </c>
      <c r="I44" s="225">
        <v>50</v>
      </c>
      <c r="J44" s="465"/>
      <c r="K44" s="445"/>
      <c r="L44" s="409"/>
      <c r="M44" s="451"/>
      <c r="N44" s="454"/>
      <c r="O44" s="448"/>
      <c r="P44" s="400"/>
      <c r="Q44" s="408"/>
      <c r="R44" s="387"/>
      <c r="S44" s="454"/>
      <c r="T44" s="409"/>
      <c r="U44" s="409"/>
      <c r="V44" s="387"/>
      <c r="W44" s="387"/>
      <c r="X44" s="400"/>
      <c r="Y44" s="408"/>
      <c r="Z44" s="397"/>
      <c r="AA44" s="393"/>
      <c r="AB44" s="387"/>
      <c r="AC44" s="454"/>
      <c r="AD44" s="547"/>
      <c r="AE44" s="540"/>
      <c r="AF44" s="387"/>
      <c r="AG44" s="454"/>
      <c r="AH44" s="400"/>
      <c r="AI44" s="408"/>
      <c r="AJ44" s="387"/>
      <c r="AK44" s="387"/>
      <c r="AL44" s="550"/>
      <c r="AM44" s="409"/>
      <c r="AN44" s="517"/>
      <c r="AO44" s="387"/>
      <c r="AP44" s="400"/>
      <c r="AQ44" s="400"/>
      <c r="AR44" s="397"/>
      <c r="AS44" s="393"/>
      <c r="AT44" s="526"/>
      <c r="AU44" s="529"/>
      <c r="AV44" s="97" t="s">
        <v>240</v>
      </c>
    </row>
    <row r="45" spans="1:48" s="85" customFormat="1" ht="38.25" customHeight="1" x14ac:dyDescent="0.25">
      <c r="A45" s="142" t="s">
        <v>187</v>
      </c>
      <c r="B45" s="461" t="s">
        <v>186</v>
      </c>
      <c r="C45" s="302"/>
      <c r="D45" s="302"/>
      <c r="E45" s="462"/>
      <c r="F45" s="419" t="s">
        <v>76</v>
      </c>
      <c r="G45" s="279"/>
      <c r="H45" s="279"/>
      <c r="I45" s="420"/>
      <c r="J45" s="211" t="s">
        <v>67</v>
      </c>
      <c r="K45" s="212" t="s">
        <v>49</v>
      </c>
      <c r="L45" s="213" t="s">
        <v>67</v>
      </c>
      <c r="M45" s="212" t="s">
        <v>49</v>
      </c>
      <c r="N45" s="213" t="s">
        <v>67</v>
      </c>
      <c r="O45" s="212" t="s">
        <v>49</v>
      </c>
      <c r="P45" s="213" t="s">
        <v>67</v>
      </c>
      <c r="Q45" s="212" t="s">
        <v>49</v>
      </c>
      <c r="R45" s="213" t="s">
        <v>67</v>
      </c>
      <c r="S45" s="212" t="s">
        <v>49</v>
      </c>
      <c r="T45" s="213" t="s">
        <v>67</v>
      </c>
      <c r="U45" s="212" t="s">
        <v>49</v>
      </c>
      <c r="V45" s="213" t="s">
        <v>67</v>
      </c>
      <c r="W45" s="212" t="s">
        <v>49</v>
      </c>
      <c r="X45" s="213" t="s">
        <v>67</v>
      </c>
      <c r="Y45" s="214" t="s">
        <v>49</v>
      </c>
      <c r="Z45" s="213" t="s">
        <v>67</v>
      </c>
      <c r="AA45" s="212" t="s">
        <v>49</v>
      </c>
      <c r="AB45" s="213" t="s">
        <v>67</v>
      </c>
      <c r="AC45" s="212" t="s">
        <v>49</v>
      </c>
      <c r="AD45" s="213" t="s">
        <v>67</v>
      </c>
      <c r="AE45" s="212" t="s">
        <v>49</v>
      </c>
      <c r="AF45" s="213" t="s">
        <v>67</v>
      </c>
      <c r="AG45" s="212" t="s">
        <v>49</v>
      </c>
      <c r="AH45" s="213" t="s">
        <v>67</v>
      </c>
      <c r="AI45" s="214" t="s">
        <v>49</v>
      </c>
      <c r="AJ45" s="213" t="s">
        <v>67</v>
      </c>
      <c r="AK45" s="212" t="s">
        <v>49</v>
      </c>
      <c r="AL45" s="213" t="s">
        <v>67</v>
      </c>
      <c r="AM45" s="212" t="s">
        <v>49</v>
      </c>
      <c r="AN45" s="213" t="s">
        <v>67</v>
      </c>
      <c r="AO45" s="212" t="s">
        <v>49</v>
      </c>
      <c r="AP45" s="213" t="s">
        <v>67</v>
      </c>
      <c r="AQ45" s="212" t="s">
        <v>49</v>
      </c>
      <c r="AR45" s="213" t="s">
        <v>67</v>
      </c>
      <c r="AS45" s="214" t="s">
        <v>49</v>
      </c>
      <c r="AT45" s="213" t="s">
        <v>67</v>
      </c>
      <c r="AU45" s="212" t="s">
        <v>49</v>
      </c>
    </row>
    <row r="46" spans="1:48" ht="30" customHeight="1" x14ac:dyDescent="0.25">
      <c r="A46" s="140" t="s">
        <v>109</v>
      </c>
      <c r="B46" s="421" t="s">
        <v>189</v>
      </c>
      <c r="C46" s="296"/>
      <c r="D46" s="296"/>
      <c r="E46" s="422"/>
      <c r="F46" s="423">
        <f>SUM(F50:F51)</f>
        <v>0</v>
      </c>
      <c r="G46" s="425">
        <f>SUM(G50:G51)</f>
        <v>0</v>
      </c>
      <c r="H46" s="425">
        <f>SUM(H50:H51)</f>
        <v>0</v>
      </c>
      <c r="I46" s="427">
        <f>SUM(I50:I51)</f>
        <v>1</v>
      </c>
      <c r="J46" s="463">
        <v>0</v>
      </c>
      <c r="K46" s="443">
        <f>J46*100/B48</f>
        <v>0</v>
      </c>
      <c r="L46" s="388">
        <v>0</v>
      </c>
      <c r="M46" s="466">
        <f>L46*100/B48</f>
        <v>0</v>
      </c>
      <c r="N46" s="385">
        <v>0</v>
      </c>
      <c r="O46" s="443">
        <f>N46*100/B48</f>
        <v>0</v>
      </c>
      <c r="P46" s="398">
        <f>SUM(J46,L46,N46)</f>
        <v>0</v>
      </c>
      <c r="Q46" s="398">
        <f>P46*100/B48</f>
        <v>0</v>
      </c>
      <c r="R46" s="385">
        <f>SUM(R50:R51)</f>
        <v>0</v>
      </c>
      <c r="S46" s="385">
        <f>R46*100/B48</f>
        <v>0</v>
      </c>
      <c r="T46" s="388">
        <v>0</v>
      </c>
      <c r="U46" s="388">
        <f>T46*100/B48</f>
        <v>0</v>
      </c>
      <c r="V46" s="385">
        <v>0</v>
      </c>
      <c r="W46" s="385">
        <f>V46*100/B48</f>
        <v>0</v>
      </c>
      <c r="X46" s="398">
        <f>SUM(R46,T46,V46)</f>
        <v>0</v>
      </c>
      <c r="Y46" s="406">
        <f>X46*100/B48</f>
        <v>0</v>
      </c>
      <c r="Z46" s="394">
        <f>SUM(P46,X46)</f>
        <v>0</v>
      </c>
      <c r="AA46" s="394">
        <f>Z46*100/B48</f>
        <v>0</v>
      </c>
      <c r="AB46" s="385">
        <v>0</v>
      </c>
      <c r="AC46" s="385">
        <f>AB46*100/B48</f>
        <v>0</v>
      </c>
      <c r="AD46" s="388">
        <v>0</v>
      </c>
      <c r="AE46" s="388">
        <f>AD46*100/B48</f>
        <v>0</v>
      </c>
      <c r="AF46" s="385">
        <v>0</v>
      </c>
      <c r="AG46" s="385">
        <f>AF46*100/B48</f>
        <v>0</v>
      </c>
      <c r="AH46" s="398">
        <f>SUM(AB46,AD46,AF46)</f>
        <v>0</v>
      </c>
      <c r="AI46" s="406">
        <f>AH46*100/B48</f>
        <v>0</v>
      </c>
      <c r="AJ46" s="385">
        <v>0</v>
      </c>
      <c r="AK46" s="385">
        <f>AJ47*100/B48</f>
        <v>0</v>
      </c>
      <c r="AL46" s="548">
        <v>0</v>
      </c>
      <c r="AM46" s="388">
        <f>AL47*100/B48</f>
        <v>0</v>
      </c>
      <c r="AN46" s="515">
        <v>0</v>
      </c>
      <c r="AO46" s="385">
        <f>AN47*100/B48</f>
        <v>0</v>
      </c>
      <c r="AP46" s="398">
        <f>SUM(AJ46,AL46,AN46)</f>
        <v>0</v>
      </c>
      <c r="AQ46" s="398">
        <f>AP46*100/B48</f>
        <v>0</v>
      </c>
      <c r="AR46" s="394">
        <f>SUM(AH46,AP46)</f>
        <v>0</v>
      </c>
      <c r="AS46" s="391">
        <f>AR46*100/B48</f>
        <v>0</v>
      </c>
      <c r="AT46" s="413">
        <f>SUM(Z46,AR46)</f>
        <v>0</v>
      </c>
      <c r="AU46" s="413">
        <f>AT46*100/B48</f>
        <v>0</v>
      </c>
    </row>
    <row r="47" spans="1:48" ht="32.25" customHeight="1" x14ac:dyDescent="0.25">
      <c r="A47" s="140" t="s">
        <v>188</v>
      </c>
      <c r="B47" s="455" t="s">
        <v>190</v>
      </c>
      <c r="C47" s="298"/>
      <c r="D47" s="298"/>
      <c r="E47" s="456"/>
      <c r="F47" s="424"/>
      <c r="G47" s="426"/>
      <c r="H47" s="426"/>
      <c r="I47" s="428"/>
      <c r="J47" s="464"/>
      <c r="K47" s="444"/>
      <c r="L47" s="389"/>
      <c r="M47" s="467"/>
      <c r="N47" s="386"/>
      <c r="O47" s="444"/>
      <c r="P47" s="399"/>
      <c r="Q47" s="399"/>
      <c r="R47" s="386"/>
      <c r="S47" s="386"/>
      <c r="T47" s="389"/>
      <c r="U47" s="389"/>
      <c r="V47" s="386"/>
      <c r="W47" s="386"/>
      <c r="X47" s="399"/>
      <c r="Y47" s="407"/>
      <c r="Z47" s="395"/>
      <c r="AA47" s="395"/>
      <c r="AB47" s="386"/>
      <c r="AC47" s="386"/>
      <c r="AD47" s="389"/>
      <c r="AE47" s="389"/>
      <c r="AF47" s="386"/>
      <c r="AG47" s="386"/>
      <c r="AH47" s="399"/>
      <c r="AI47" s="407"/>
      <c r="AJ47" s="386"/>
      <c r="AK47" s="386"/>
      <c r="AL47" s="549"/>
      <c r="AM47" s="389"/>
      <c r="AN47" s="516"/>
      <c r="AO47" s="386"/>
      <c r="AP47" s="399"/>
      <c r="AQ47" s="399"/>
      <c r="AR47" s="395"/>
      <c r="AS47" s="392"/>
      <c r="AT47" s="414"/>
      <c r="AU47" s="414"/>
    </row>
    <row r="48" spans="1:48" ht="18.75" x14ac:dyDescent="0.25">
      <c r="A48" s="140" t="s">
        <v>2</v>
      </c>
      <c r="B48" s="429">
        <f>SUM(C50,C51)</f>
        <v>1</v>
      </c>
      <c r="C48" s="291"/>
      <c r="D48" s="291"/>
      <c r="E48" s="430"/>
      <c r="F48" s="457">
        <f>F46*100/B48</f>
        <v>0</v>
      </c>
      <c r="G48" s="293">
        <f>G46*100/B48</f>
        <v>0</v>
      </c>
      <c r="H48" s="293">
        <f>H46*100/B48</f>
        <v>0</v>
      </c>
      <c r="I48" s="459">
        <f>I46*100/B48</f>
        <v>100</v>
      </c>
      <c r="J48" s="464"/>
      <c r="K48" s="444"/>
      <c r="L48" s="389"/>
      <c r="M48" s="467"/>
      <c r="N48" s="386"/>
      <c r="O48" s="444"/>
      <c r="P48" s="399"/>
      <c r="Q48" s="399"/>
      <c r="R48" s="386"/>
      <c r="S48" s="386"/>
      <c r="T48" s="389"/>
      <c r="U48" s="389"/>
      <c r="V48" s="386"/>
      <c r="W48" s="386"/>
      <c r="X48" s="399"/>
      <c r="Y48" s="407"/>
      <c r="Z48" s="395"/>
      <c r="AA48" s="395"/>
      <c r="AB48" s="386"/>
      <c r="AC48" s="386"/>
      <c r="AD48" s="389"/>
      <c r="AE48" s="389"/>
      <c r="AF48" s="386"/>
      <c r="AG48" s="386"/>
      <c r="AH48" s="399"/>
      <c r="AI48" s="407"/>
      <c r="AJ48" s="386"/>
      <c r="AK48" s="386"/>
      <c r="AL48" s="549"/>
      <c r="AM48" s="389"/>
      <c r="AN48" s="516"/>
      <c r="AO48" s="386"/>
      <c r="AP48" s="399"/>
      <c r="AQ48" s="399"/>
      <c r="AR48" s="395"/>
      <c r="AS48" s="392"/>
      <c r="AT48" s="414"/>
      <c r="AU48" s="414"/>
    </row>
    <row r="49" spans="1:48" ht="18.75" customHeight="1" x14ac:dyDescent="0.25">
      <c r="A49" s="140" t="s">
        <v>104</v>
      </c>
      <c r="B49" s="437" t="s">
        <v>191</v>
      </c>
      <c r="C49" s="438"/>
      <c r="D49" s="438"/>
      <c r="E49" s="439"/>
      <c r="F49" s="458"/>
      <c r="G49" s="294"/>
      <c r="H49" s="294"/>
      <c r="I49" s="460"/>
      <c r="J49" s="464"/>
      <c r="K49" s="444"/>
      <c r="L49" s="389"/>
      <c r="M49" s="467"/>
      <c r="N49" s="386"/>
      <c r="O49" s="444"/>
      <c r="P49" s="399"/>
      <c r="Q49" s="399"/>
      <c r="R49" s="386"/>
      <c r="S49" s="386"/>
      <c r="T49" s="389"/>
      <c r="U49" s="389"/>
      <c r="V49" s="386"/>
      <c r="W49" s="386"/>
      <c r="X49" s="399"/>
      <c r="Y49" s="407"/>
      <c r="Z49" s="395"/>
      <c r="AA49" s="395"/>
      <c r="AB49" s="386"/>
      <c r="AC49" s="386"/>
      <c r="AD49" s="389"/>
      <c r="AE49" s="389"/>
      <c r="AF49" s="386"/>
      <c r="AG49" s="386"/>
      <c r="AH49" s="399"/>
      <c r="AI49" s="407"/>
      <c r="AJ49" s="386"/>
      <c r="AK49" s="386"/>
      <c r="AL49" s="549"/>
      <c r="AM49" s="389"/>
      <c r="AN49" s="516"/>
      <c r="AO49" s="386"/>
      <c r="AP49" s="399"/>
      <c r="AQ49" s="399"/>
      <c r="AR49" s="395"/>
      <c r="AS49" s="392"/>
      <c r="AT49" s="414"/>
      <c r="AU49" s="414"/>
    </row>
    <row r="50" spans="1:48" s="97" customFormat="1" ht="35.25" customHeight="1" thickBot="1" x14ac:dyDescent="0.3">
      <c r="A50" s="143" t="s">
        <v>120</v>
      </c>
      <c r="B50" s="150" t="s">
        <v>17</v>
      </c>
      <c r="C50" s="82">
        <f>SUM(F50:I50)</f>
        <v>1</v>
      </c>
      <c r="D50" s="94" t="s">
        <v>8</v>
      </c>
      <c r="E50" s="151" t="s">
        <v>213</v>
      </c>
      <c r="F50" s="150">
        <v>0</v>
      </c>
      <c r="G50" s="94">
        <v>0</v>
      </c>
      <c r="H50" s="94">
        <v>0</v>
      </c>
      <c r="I50" s="151">
        <v>1</v>
      </c>
      <c r="J50" s="465"/>
      <c r="K50" s="445"/>
      <c r="L50" s="409"/>
      <c r="M50" s="468"/>
      <c r="N50" s="387"/>
      <c r="O50" s="445"/>
      <c r="P50" s="400"/>
      <c r="Q50" s="400"/>
      <c r="R50" s="387"/>
      <c r="S50" s="387"/>
      <c r="T50" s="409"/>
      <c r="U50" s="409"/>
      <c r="V50" s="387"/>
      <c r="W50" s="387"/>
      <c r="X50" s="400"/>
      <c r="Y50" s="408"/>
      <c r="Z50" s="397"/>
      <c r="AA50" s="397"/>
      <c r="AB50" s="387"/>
      <c r="AC50" s="387"/>
      <c r="AD50" s="409"/>
      <c r="AE50" s="409"/>
      <c r="AF50" s="387"/>
      <c r="AG50" s="387"/>
      <c r="AH50" s="400"/>
      <c r="AI50" s="408"/>
      <c r="AJ50" s="387"/>
      <c r="AK50" s="387"/>
      <c r="AL50" s="550"/>
      <c r="AM50" s="409"/>
      <c r="AN50" s="517"/>
      <c r="AO50" s="387"/>
      <c r="AP50" s="400"/>
      <c r="AQ50" s="400"/>
      <c r="AR50" s="397"/>
      <c r="AS50" s="393"/>
      <c r="AT50" s="530"/>
      <c r="AU50" s="530"/>
    </row>
    <row r="51" spans="1:48" s="85" customFormat="1" ht="42.75" customHeight="1" x14ac:dyDescent="0.25">
      <c r="A51" s="142" t="s">
        <v>193</v>
      </c>
      <c r="B51" s="461" t="s">
        <v>194</v>
      </c>
      <c r="C51" s="302"/>
      <c r="D51" s="302"/>
      <c r="E51" s="462"/>
      <c r="F51" s="419" t="s">
        <v>77</v>
      </c>
      <c r="G51" s="279"/>
      <c r="H51" s="279"/>
      <c r="I51" s="420"/>
      <c r="J51" s="211" t="s">
        <v>67</v>
      </c>
      <c r="K51" s="212" t="s">
        <v>49</v>
      </c>
      <c r="L51" s="213" t="s">
        <v>67</v>
      </c>
      <c r="M51" s="212" t="s">
        <v>49</v>
      </c>
      <c r="N51" s="213" t="s">
        <v>67</v>
      </c>
      <c r="O51" s="212" t="s">
        <v>49</v>
      </c>
      <c r="P51" s="213" t="s">
        <v>67</v>
      </c>
      <c r="Q51" s="212" t="s">
        <v>49</v>
      </c>
      <c r="R51" s="213" t="s">
        <v>67</v>
      </c>
      <c r="S51" s="212" t="s">
        <v>49</v>
      </c>
      <c r="T51" s="213" t="s">
        <v>67</v>
      </c>
      <c r="U51" s="212" t="s">
        <v>49</v>
      </c>
      <c r="V51" s="213" t="s">
        <v>67</v>
      </c>
      <c r="W51" s="212" t="s">
        <v>49</v>
      </c>
      <c r="X51" s="213" t="s">
        <v>67</v>
      </c>
      <c r="Y51" s="214" t="s">
        <v>49</v>
      </c>
      <c r="Z51" s="213" t="s">
        <v>67</v>
      </c>
      <c r="AA51" s="212" t="s">
        <v>49</v>
      </c>
      <c r="AB51" s="213" t="s">
        <v>67</v>
      </c>
      <c r="AC51" s="212" t="s">
        <v>49</v>
      </c>
      <c r="AD51" s="213" t="s">
        <v>67</v>
      </c>
      <c r="AE51" s="212" t="s">
        <v>49</v>
      </c>
      <c r="AF51" s="213" t="s">
        <v>67</v>
      </c>
      <c r="AG51" s="212" t="s">
        <v>49</v>
      </c>
      <c r="AH51" s="213" t="s">
        <v>67</v>
      </c>
      <c r="AI51" s="214" t="s">
        <v>49</v>
      </c>
      <c r="AJ51" s="213" t="s">
        <v>67</v>
      </c>
      <c r="AK51" s="212" t="s">
        <v>49</v>
      </c>
      <c r="AL51" s="213" t="s">
        <v>67</v>
      </c>
      <c r="AM51" s="212" t="s">
        <v>49</v>
      </c>
      <c r="AN51" s="213" t="s">
        <v>67</v>
      </c>
      <c r="AO51" s="212" t="s">
        <v>49</v>
      </c>
      <c r="AP51" s="213" t="s">
        <v>67</v>
      </c>
      <c r="AQ51" s="212" t="s">
        <v>49</v>
      </c>
      <c r="AR51" s="213" t="s">
        <v>67</v>
      </c>
      <c r="AS51" s="214" t="s">
        <v>49</v>
      </c>
      <c r="AT51" s="213" t="s">
        <v>67</v>
      </c>
      <c r="AU51" s="212" t="s">
        <v>49</v>
      </c>
    </row>
    <row r="52" spans="1:48" ht="47.25" customHeight="1" x14ac:dyDescent="0.25">
      <c r="A52" s="140" t="s">
        <v>108</v>
      </c>
      <c r="B52" s="421" t="s">
        <v>215</v>
      </c>
      <c r="C52" s="296"/>
      <c r="D52" s="296"/>
      <c r="E52" s="422"/>
      <c r="F52" s="423">
        <f>SUM(F56:F59)</f>
        <v>1</v>
      </c>
      <c r="G52" s="425">
        <f>SUM(G56:G58)</f>
        <v>1</v>
      </c>
      <c r="H52" s="425">
        <f>SUM(H56:H58)</f>
        <v>1</v>
      </c>
      <c r="I52" s="427">
        <f>SUM(I56:I58)</f>
        <v>1</v>
      </c>
      <c r="J52" s="472">
        <f>SUM(J56:J59)</f>
        <v>0</v>
      </c>
      <c r="K52" s="443">
        <f>J52*100/B54</f>
        <v>0</v>
      </c>
      <c r="L52" s="388">
        <f>SUM(L56:L59)</f>
        <v>0</v>
      </c>
      <c r="M52" s="466">
        <f>L52*100/B54</f>
        <v>0</v>
      </c>
      <c r="N52" s="385">
        <f>SUM(N56:N59)</f>
        <v>0</v>
      </c>
      <c r="O52" s="443">
        <f>N52*100/B54</f>
        <v>0</v>
      </c>
      <c r="P52" s="398">
        <f>SUM(J52,L52,N52)</f>
        <v>0</v>
      </c>
      <c r="Q52" s="398">
        <f>P52*100/B54</f>
        <v>0</v>
      </c>
      <c r="R52" s="385">
        <f>SUM(R56:R59)</f>
        <v>0</v>
      </c>
      <c r="S52" s="385">
        <f>R52*100/B54</f>
        <v>0</v>
      </c>
      <c r="T52" s="388">
        <f>SUM(T56:T59)</f>
        <v>2</v>
      </c>
      <c r="U52" s="388">
        <f>T52*100/B54</f>
        <v>50</v>
      </c>
      <c r="V52" s="385">
        <f>SUM(V56:V59)</f>
        <v>0</v>
      </c>
      <c r="W52" s="385">
        <f>V52*100/B54</f>
        <v>0</v>
      </c>
      <c r="X52" s="398">
        <f>SUM(R52,T52,V52)</f>
        <v>2</v>
      </c>
      <c r="Y52" s="406">
        <f>X52*100/B54</f>
        <v>50</v>
      </c>
      <c r="Z52" s="394">
        <f>SUM(P52,X52)</f>
        <v>2</v>
      </c>
      <c r="AA52" s="394">
        <f>Z52*100/B54</f>
        <v>50</v>
      </c>
      <c r="AB52" s="385">
        <f>SUM(AB56:AB59)</f>
        <v>2</v>
      </c>
      <c r="AC52" s="385">
        <f>AB52*100/B54</f>
        <v>50</v>
      </c>
      <c r="AD52" s="388">
        <f>SUM(AD56:AD59)</f>
        <v>0</v>
      </c>
      <c r="AE52" s="388">
        <f>AD52*100/B54</f>
        <v>0</v>
      </c>
      <c r="AF52" s="385">
        <f>SUM(AF56:AF59)</f>
        <v>0</v>
      </c>
      <c r="AG52" s="385">
        <f>AF52*100/B54</f>
        <v>0</v>
      </c>
      <c r="AH52" s="398">
        <f>SUM(AB53,AD53,AF53)</f>
        <v>0</v>
      </c>
      <c r="AI52" s="406">
        <f>AH52*100/B54</f>
        <v>0</v>
      </c>
      <c r="AJ52" s="385">
        <f>SUM(AJ56:AJ59)</f>
        <v>0</v>
      </c>
      <c r="AK52" s="385">
        <f>AJ52*100/B54</f>
        <v>0</v>
      </c>
      <c r="AL52" s="388">
        <f>SUM(AL56:AL59)</f>
        <v>0</v>
      </c>
      <c r="AM52" s="388">
        <f>AL52*100/B54</f>
        <v>0</v>
      </c>
      <c r="AN52" s="385">
        <f>SUM(AN56:AN59)</f>
        <v>0</v>
      </c>
      <c r="AO52" s="385">
        <f>AN52*100/B54</f>
        <v>0</v>
      </c>
      <c r="AP52" s="398">
        <f>SUM(AJ53,AL53,AN53)</f>
        <v>0</v>
      </c>
      <c r="AQ52" s="398">
        <f>AP52*100/B54</f>
        <v>0</v>
      </c>
      <c r="AR52" s="394">
        <f>SUM(AH52,AP52)</f>
        <v>0</v>
      </c>
      <c r="AS52" s="391">
        <f>AR52*100/B54</f>
        <v>0</v>
      </c>
      <c r="AT52" s="413">
        <f>SUM(AT56:AT59)</f>
        <v>4</v>
      </c>
      <c r="AU52" s="413">
        <f>AT52*100/B54</f>
        <v>100</v>
      </c>
    </row>
    <row r="53" spans="1:48" ht="39" customHeight="1" x14ac:dyDescent="0.25">
      <c r="A53" s="140" t="s">
        <v>195</v>
      </c>
      <c r="B53" s="455" t="s">
        <v>198</v>
      </c>
      <c r="C53" s="298"/>
      <c r="D53" s="298"/>
      <c r="E53" s="456"/>
      <c r="F53" s="424"/>
      <c r="G53" s="426"/>
      <c r="H53" s="426"/>
      <c r="I53" s="428"/>
      <c r="J53" s="473"/>
      <c r="K53" s="444"/>
      <c r="L53" s="389"/>
      <c r="M53" s="467"/>
      <c r="N53" s="386"/>
      <c r="O53" s="444"/>
      <c r="P53" s="399"/>
      <c r="Q53" s="399"/>
      <c r="R53" s="386"/>
      <c r="S53" s="386"/>
      <c r="T53" s="389"/>
      <c r="U53" s="389"/>
      <c r="V53" s="386"/>
      <c r="W53" s="386"/>
      <c r="X53" s="399"/>
      <c r="Y53" s="407"/>
      <c r="Z53" s="395"/>
      <c r="AA53" s="395"/>
      <c r="AB53" s="386"/>
      <c r="AC53" s="386"/>
      <c r="AD53" s="389"/>
      <c r="AE53" s="389"/>
      <c r="AF53" s="386"/>
      <c r="AG53" s="386"/>
      <c r="AH53" s="399"/>
      <c r="AI53" s="407"/>
      <c r="AJ53" s="386"/>
      <c r="AK53" s="386"/>
      <c r="AL53" s="389"/>
      <c r="AM53" s="389"/>
      <c r="AN53" s="386"/>
      <c r="AO53" s="386"/>
      <c r="AP53" s="399"/>
      <c r="AQ53" s="399"/>
      <c r="AR53" s="395"/>
      <c r="AS53" s="392"/>
      <c r="AT53" s="414"/>
      <c r="AU53" s="414"/>
    </row>
    <row r="54" spans="1:48" ht="18.75" x14ac:dyDescent="0.25">
      <c r="A54" s="140" t="s">
        <v>2</v>
      </c>
      <c r="B54" s="429">
        <f>SUM(C56,C57,C58,C59)</f>
        <v>4</v>
      </c>
      <c r="C54" s="291"/>
      <c r="D54" s="291"/>
      <c r="E54" s="430"/>
      <c r="F54" s="457">
        <f>F52*100/B54</f>
        <v>25</v>
      </c>
      <c r="G54" s="433">
        <f>G52*100/B54</f>
        <v>25</v>
      </c>
      <c r="H54" s="433">
        <f>H52*100/B54</f>
        <v>25</v>
      </c>
      <c r="I54" s="435">
        <f>I52*100/B54</f>
        <v>25</v>
      </c>
      <c r="J54" s="473"/>
      <c r="K54" s="444"/>
      <c r="L54" s="389"/>
      <c r="M54" s="467"/>
      <c r="N54" s="386"/>
      <c r="O54" s="444"/>
      <c r="P54" s="399"/>
      <c r="Q54" s="399"/>
      <c r="R54" s="386"/>
      <c r="S54" s="386"/>
      <c r="T54" s="389"/>
      <c r="U54" s="389"/>
      <c r="V54" s="386"/>
      <c r="W54" s="386"/>
      <c r="X54" s="399"/>
      <c r="Y54" s="407"/>
      <c r="Z54" s="395"/>
      <c r="AA54" s="395"/>
      <c r="AB54" s="386"/>
      <c r="AC54" s="386"/>
      <c r="AD54" s="389"/>
      <c r="AE54" s="389"/>
      <c r="AF54" s="386"/>
      <c r="AG54" s="386"/>
      <c r="AH54" s="399"/>
      <c r="AI54" s="407"/>
      <c r="AJ54" s="386"/>
      <c r="AK54" s="386"/>
      <c r="AL54" s="389"/>
      <c r="AM54" s="389"/>
      <c r="AN54" s="386"/>
      <c r="AO54" s="386"/>
      <c r="AP54" s="399"/>
      <c r="AQ54" s="399"/>
      <c r="AR54" s="395"/>
      <c r="AS54" s="392"/>
      <c r="AT54" s="414"/>
      <c r="AU54" s="414"/>
    </row>
    <row r="55" spans="1:48" ht="18.75" customHeight="1" x14ac:dyDescent="0.25">
      <c r="A55" s="140" t="s">
        <v>104</v>
      </c>
      <c r="B55" s="437" t="s">
        <v>107</v>
      </c>
      <c r="C55" s="438"/>
      <c r="D55" s="438"/>
      <c r="E55" s="439"/>
      <c r="F55" s="458"/>
      <c r="G55" s="434"/>
      <c r="H55" s="434"/>
      <c r="I55" s="436"/>
      <c r="J55" s="473"/>
      <c r="K55" s="444"/>
      <c r="L55" s="389"/>
      <c r="M55" s="467"/>
      <c r="N55" s="386"/>
      <c r="O55" s="444"/>
      <c r="P55" s="399"/>
      <c r="Q55" s="399"/>
      <c r="R55" s="386"/>
      <c r="S55" s="401"/>
      <c r="T55" s="390"/>
      <c r="U55" s="390"/>
      <c r="V55" s="401"/>
      <c r="W55" s="401"/>
      <c r="X55" s="402"/>
      <c r="Y55" s="518"/>
      <c r="Z55" s="396"/>
      <c r="AA55" s="396"/>
      <c r="AB55" s="401"/>
      <c r="AC55" s="401"/>
      <c r="AD55" s="390"/>
      <c r="AE55" s="390"/>
      <c r="AF55" s="401"/>
      <c r="AG55" s="401"/>
      <c r="AH55" s="402"/>
      <c r="AI55" s="518"/>
      <c r="AJ55" s="401"/>
      <c r="AK55" s="401"/>
      <c r="AL55" s="390"/>
      <c r="AM55" s="390"/>
      <c r="AN55" s="401"/>
      <c r="AO55" s="401"/>
      <c r="AP55" s="402"/>
      <c r="AQ55" s="402"/>
      <c r="AR55" s="396"/>
      <c r="AS55" s="522"/>
      <c r="AT55" s="415"/>
      <c r="AU55" s="415"/>
    </row>
    <row r="56" spans="1:48" ht="31.5" x14ac:dyDescent="0.25">
      <c r="A56" s="173" t="s">
        <v>85</v>
      </c>
      <c r="B56" s="162" t="s">
        <v>18</v>
      </c>
      <c r="C56" s="51">
        <v>1</v>
      </c>
      <c r="D56" s="51" t="s">
        <v>8</v>
      </c>
      <c r="E56" s="163" t="s">
        <v>18</v>
      </c>
      <c r="F56" s="162">
        <v>0</v>
      </c>
      <c r="G56" s="51">
        <v>1</v>
      </c>
      <c r="H56" s="51">
        <v>0</v>
      </c>
      <c r="I56" s="163">
        <v>0</v>
      </c>
      <c r="J56" s="132">
        <v>0</v>
      </c>
      <c r="K56" s="105">
        <f>J56*100/C56</f>
        <v>0</v>
      </c>
      <c r="L56" s="18">
        <v>0</v>
      </c>
      <c r="M56" s="55">
        <f>L56*100/C56</f>
        <v>0</v>
      </c>
      <c r="N56" s="33">
        <v>0</v>
      </c>
      <c r="O56" s="105">
        <f>N56*100/C56</f>
        <v>0</v>
      </c>
      <c r="P56" s="17">
        <f>SUM(J56,L56,N56)</f>
        <v>0</v>
      </c>
      <c r="Q56" s="17">
        <f>P56*100/C56</f>
        <v>0</v>
      </c>
      <c r="R56" s="33">
        <v>0</v>
      </c>
      <c r="S56" s="132">
        <f>R56*100/C56</f>
        <v>0</v>
      </c>
      <c r="T56" s="18">
        <v>1</v>
      </c>
      <c r="U56" s="18">
        <f>T56*100/C56</f>
        <v>100</v>
      </c>
      <c r="V56" s="33">
        <v>0</v>
      </c>
      <c r="W56" s="33">
        <f>V56*100/C56</f>
        <v>0</v>
      </c>
      <c r="X56" s="17">
        <f>SUM(R56,T56,V56)</f>
        <v>1</v>
      </c>
      <c r="Y56" s="108">
        <f>X56*100/C56</f>
        <v>100</v>
      </c>
      <c r="Z56" s="49">
        <f>SUM(P56,X56)</f>
        <v>1</v>
      </c>
      <c r="AA56" s="49">
        <f>Z56*100/C56</f>
        <v>100</v>
      </c>
      <c r="AC56" s="33">
        <f>AB56*100/C56</f>
        <v>0</v>
      </c>
      <c r="AD56" s="18">
        <v>0</v>
      </c>
      <c r="AE56" s="18">
        <f>AD56*100/C56</f>
        <v>0</v>
      </c>
      <c r="AF56" s="33">
        <v>0</v>
      </c>
      <c r="AG56" s="33">
        <f>AF56*100/C56</f>
        <v>0</v>
      </c>
      <c r="AH56" s="17">
        <f>SUM(AB56,AD56,AF56)</f>
        <v>0</v>
      </c>
      <c r="AI56" s="108">
        <f>AH56*100/C56</f>
        <v>0</v>
      </c>
      <c r="AJ56" s="33">
        <v>0</v>
      </c>
      <c r="AK56" s="33">
        <f>AJ56*100/C56</f>
        <v>0</v>
      </c>
      <c r="AL56" s="18">
        <v>0</v>
      </c>
      <c r="AM56" s="18">
        <f>AL56*100/C56</f>
        <v>0</v>
      </c>
      <c r="AN56" s="33">
        <v>0</v>
      </c>
      <c r="AO56" s="33">
        <f>AN56*100/C56</f>
        <v>0</v>
      </c>
      <c r="AP56" s="17">
        <f>SUM(AJ56,AL56,AN56)</f>
        <v>0</v>
      </c>
      <c r="AQ56" s="17">
        <f>AP56*100/C56</f>
        <v>0</v>
      </c>
      <c r="AR56" s="49">
        <f>SUM(AH56,AP56)</f>
        <v>0</v>
      </c>
      <c r="AS56" s="50">
        <f>AR56*100/C56</f>
        <v>0</v>
      </c>
      <c r="AT56" s="117">
        <f>SUM(Z56,AR56)</f>
        <v>1</v>
      </c>
      <c r="AU56" s="117">
        <f>AT56*100/C56</f>
        <v>100</v>
      </c>
    </row>
    <row r="57" spans="1:48" s="20" customFormat="1" ht="39.75" customHeight="1" x14ac:dyDescent="0.25">
      <c r="A57" s="173" t="s">
        <v>192</v>
      </c>
      <c r="B57" s="164" t="s">
        <v>89</v>
      </c>
      <c r="C57" s="57">
        <v>1</v>
      </c>
      <c r="D57" s="51" t="s">
        <v>8</v>
      </c>
      <c r="E57" s="165" t="s">
        <v>90</v>
      </c>
      <c r="F57" s="164">
        <v>0</v>
      </c>
      <c r="G57" s="57">
        <v>0</v>
      </c>
      <c r="H57" s="57">
        <v>1</v>
      </c>
      <c r="I57" s="165">
        <v>0</v>
      </c>
      <c r="J57" s="132">
        <v>0</v>
      </c>
      <c r="K57" s="105">
        <f>J57*100/C57</f>
        <v>0</v>
      </c>
      <c r="L57" s="18">
        <v>0</v>
      </c>
      <c r="M57" s="55">
        <f>L57*100/C57</f>
        <v>0</v>
      </c>
      <c r="N57" s="33">
        <v>0</v>
      </c>
      <c r="O57" s="105">
        <f>N57*100/C57</f>
        <v>0</v>
      </c>
      <c r="P57" s="17">
        <f>SUM(J57,L57,N57)</f>
        <v>0</v>
      </c>
      <c r="Q57" s="17">
        <f>P57*100/C57</f>
        <v>0</v>
      </c>
      <c r="R57" s="33">
        <v>0</v>
      </c>
      <c r="S57" s="132">
        <f>R57*100/C57</f>
        <v>0</v>
      </c>
      <c r="T57" s="18">
        <v>0</v>
      </c>
      <c r="U57" s="18">
        <f>T57*100/C57</f>
        <v>0</v>
      </c>
      <c r="V57" s="33">
        <v>0</v>
      </c>
      <c r="W57" s="33">
        <f>V57*100/C57</f>
        <v>0</v>
      </c>
      <c r="X57" s="17">
        <f t="shared" ref="X57:X59" si="13">SUM(R57,T57,V57)</f>
        <v>0</v>
      </c>
      <c r="Y57" s="17">
        <f>X57*100/C57</f>
        <v>0</v>
      </c>
      <c r="Z57" s="49">
        <f>SUM(P57,X57)</f>
        <v>0</v>
      </c>
      <c r="AA57" s="49">
        <f>Z57*100/C57</f>
        <v>0</v>
      </c>
      <c r="AB57" s="33">
        <v>1</v>
      </c>
      <c r="AC57" s="33">
        <f t="shared" ref="AC57:AC59" si="14">AB57*100/C57</f>
        <v>100</v>
      </c>
      <c r="AD57" s="18">
        <v>0</v>
      </c>
      <c r="AE57" s="18">
        <f t="shared" ref="AE57:AE59" si="15">AD57*100/C57</f>
        <v>0</v>
      </c>
      <c r="AF57" s="33">
        <v>0</v>
      </c>
      <c r="AG57" s="33">
        <f t="shared" ref="AG57:AG59" si="16">AF57*100/C57</f>
        <v>0</v>
      </c>
      <c r="AH57" s="17">
        <f t="shared" ref="AH57:AH59" si="17">SUM(AB57,AD57,AF57)</f>
        <v>1</v>
      </c>
      <c r="AI57" s="108">
        <f t="shared" ref="AI57:AI59" si="18">AH57*100/C57</f>
        <v>100</v>
      </c>
      <c r="AJ57" s="33">
        <v>0</v>
      </c>
      <c r="AK57" s="33">
        <f t="shared" ref="AK57:AK59" si="19">AJ57*100/C57</f>
        <v>0</v>
      </c>
      <c r="AL57" s="18">
        <v>0</v>
      </c>
      <c r="AM57" s="18">
        <f t="shared" ref="AM57:AM59" si="20">AL57*100/C57</f>
        <v>0</v>
      </c>
      <c r="AN57" s="33">
        <v>0</v>
      </c>
      <c r="AO57" s="33">
        <f t="shared" ref="AO57:AO59" si="21">AN57*100/C57</f>
        <v>0</v>
      </c>
      <c r="AP57" s="17">
        <f t="shared" ref="AP57:AP59" si="22">SUM(AJ57,AL57,AN57)</f>
        <v>0</v>
      </c>
      <c r="AQ57" s="17">
        <f t="shared" ref="AQ57:AQ59" si="23">AP57*100/C57</f>
        <v>0</v>
      </c>
      <c r="AR57" s="49">
        <f t="shared" ref="AR57:AR59" si="24">SUM(AH57,AP57)</f>
        <v>1</v>
      </c>
      <c r="AS57" s="50">
        <f t="shared" ref="AS57:AS59" si="25">AR57*100/C57</f>
        <v>100</v>
      </c>
      <c r="AT57" s="117">
        <f>SUM(Z57,AR57)</f>
        <v>1</v>
      </c>
      <c r="AU57" s="117">
        <f>AT57*100/C57</f>
        <v>100</v>
      </c>
    </row>
    <row r="58" spans="1:48" s="100" customFormat="1" ht="38.25" customHeight="1" thickBot="1" x14ac:dyDescent="0.3">
      <c r="A58" s="174" t="s">
        <v>121</v>
      </c>
      <c r="B58" s="160" t="s">
        <v>18</v>
      </c>
      <c r="C58" s="75">
        <v>1</v>
      </c>
      <c r="D58" s="70" t="s">
        <v>8</v>
      </c>
      <c r="E58" s="161" t="s">
        <v>18</v>
      </c>
      <c r="F58" s="160">
        <v>0</v>
      </c>
      <c r="G58" s="75">
        <v>0</v>
      </c>
      <c r="H58" s="75">
        <v>0</v>
      </c>
      <c r="I58" s="161">
        <v>1</v>
      </c>
      <c r="J58" s="215">
        <v>0</v>
      </c>
      <c r="K58" s="133">
        <f>J58*100/C58</f>
        <v>0</v>
      </c>
      <c r="L58" s="195">
        <v>0</v>
      </c>
      <c r="M58" s="134">
        <f>L58*100/C58</f>
        <v>0</v>
      </c>
      <c r="N58" s="196">
        <v>0</v>
      </c>
      <c r="O58" s="133">
        <f>N58*100/C58</f>
        <v>0</v>
      </c>
      <c r="P58" s="17">
        <f>SUM(J58,L58,N58)</f>
        <v>0</v>
      </c>
      <c r="Q58" s="103">
        <f>P58*100/C58</f>
        <v>0</v>
      </c>
      <c r="R58" s="33">
        <v>0</v>
      </c>
      <c r="S58" s="96">
        <f>R58*100/C58</f>
        <v>0</v>
      </c>
      <c r="T58" s="95">
        <v>0</v>
      </c>
      <c r="U58" s="95">
        <f>T58*100/C58</f>
        <v>0</v>
      </c>
      <c r="V58" s="96">
        <v>0</v>
      </c>
      <c r="W58" s="96">
        <f>V58*100/C58</f>
        <v>0</v>
      </c>
      <c r="X58" s="17">
        <f t="shared" si="13"/>
        <v>0</v>
      </c>
      <c r="Y58" s="104">
        <f>X58*100/C58</f>
        <v>0</v>
      </c>
      <c r="Z58" s="118">
        <f>SUM(P58,X58)</f>
        <v>0</v>
      </c>
      <c r="AA58" s="118">
        <f>Z58*100/C58</f>
        <v>0</v>
      </c>
      <c r="AB58" s="96">
        <v>1</v>
      </c>
      <c r="AC58" s="33">
        <f t="shared" si="14"/>
        <v>100</v>
      </c>
      <c r="AD58" s="95">
        <v>0</v>
      </c>
      <c r="AE58" s="18">
        <f t="shared" si="15"/>
        <v>0</v>
      </c>
      <c r="AF58" s="96"/>
      <c r="AG58" s="33">
        <f t="shared" si="16"/>
        <v>0</v>
      </c>
      <c r="AH58" s="17">
        <f t="shared" si="17"/>
        <v>1</v>
      </c>
      <c r="AI58" s="108">
        <f t="shared" si="18"/>
        <v>100</v>
      </c>
      <c r="AJ58" s="96">
        <v>0</v>
      </c>
      <c r="AK58" s="33">
        <f t="shared" si="19"/>
        <v>0</v>
      </c>
      <c r="AL58" s="95">
        <v>0</v>
      </c>
      <c r="AM58" s="18">
        <f t="shared" si="20"/>
        <v>0</v>
      </c>
      <c r="AN58" s="96">
        <v>0</v>
      </c>
      <c r="AO58" s="33">
        <f t="shared" si="21"/>
        <v>0</v>
      </c>
      <c r="AP58" s="17">
        <f t="shared" si="22"/>
        <v>0</v>
      </c>
      <c r="AQ58" s="17">
        <f t="shared" si="23"/>
        <v>0</v>
      </c>
      <c r="AR58" s="49">
        <f t="shared" si="24"/>
        <v>1</v>
      </c>
      <c r="AS58" s="50">
        <f t="shared" si="25"/>
        <v>100</v>
      </c>
      <c r="AT58" s="131">
        <f>SUM(Z58,AR58)</f>
        <v>1</v>
      </c>
      <c r="AU58" s="131">
        <f>AT58*100/C58</f>
        <v>100</v>
      </c>
    </row>
    <row r="59" spans="1:48" s="100" customFormat="1" ht="26.25" customHeight="1" thickBot="1" x14ac:dyDescent="0.3">
      <c r="A59" s="174" t="s">
        <v>135</v>
      </c>
      <c r="B59" s="160" t="s">
        <v>18</v>
      </c>
      <c r="C59" s="75">
        <v>1</v>
      </c>
      <c r="D59" s="70" t="s">
        <v>8</v>
      </c>
      <c r="E59" s="161" t="s">
        <v>18</v>
      </c>
      <c r="F59" s="160">
        <v>1</v>
      </c>
      <c r="G59" s="75">
        <v>0</v>
      </c>
      <c r="H59" s="75">
        <v>0</v>
      </c>
      <c r="I59" s="161">
        <v>0</v>
      </c>
      <c r="J59" s="215">
        <v>0</v>
      </c>
      <c r="K59" s="133">
        <f>J59*100/C59</f>
        <v>0</v>
      </c>
      <c r="L59" s="195">
        <v>0</v>
      </c>
      <c r="M59" s="134">
        <f>L59*100/C59</f>
        <v>0</v>
      </c>
      <c r="N59" s="196">
        <v>0</v>
      </c>
      <c r="O59" s="133">
        <f>N59*100/C59</f>
        <v>0</v>
      </c>
      <c r="P59" s="17">
        <f>SUM(J59,L59,N59)</f>
        <v>0</v>
      </c>
      <c r="Q59" s="103">
        <f>P59*100/C59</f>
        <v>0</v>
      </c>
      <c r="R59" s="33">
        <v>0</v>
      </c>
      <c r="S59" s="96">
        <f>R59*100/C59</f>
        <v>0</v>
      </c>
      <c r="T59" s="95">
        <v>1</v>
      </c>
      <c r="U59" s="95">
        <f>T59*100/C59</f>
        <v>100</v>
      </c>
      <c r="V59" s="96">
        <v>0</v>
      </c>
      <c r="W59" s="96">
        <f>V59*100/C59</f>
        <v>0</v>
      </c>
      <c r="X59" s="17">
        <f t="shared" si="13"/>
        <v>1</v>
      </c>
      <c r="Y59" s="104">
        <f>X59*100/C59</f>
        <v>100</v>
      </c>
      <c r="Z59" s="118">
        <f>SUM(P59,X59)</f>
        <v>1</v>
      </c>
      <c r="AA59" s="118">
        <f>Z59*100/C59</f>
        <v>100</v>
      </c>
      <c r="AB59" s="96">
        <v>0</v>
      </c>
      <c r="AC59" s="33">
        <f t="shared" si="14"/>
        <v>0</v>
      </c>
      <c r="AD59" s="95">
        <v>0</v>
      </c>
      <c r="AE59" s="18">
        <f t="shared" si="15"/>
        <v>0</v>
      </c>
      <c r="AF59" s="96">
        <v>0</v>
      </c>
      <c r="AG59" s="33">
        <f t="shared" si="16"/>
        <v>0</v>
      </c>
      <c r="AH59" s="17">
        <f t="shared" si="17"/>
        <v>0</v>
      </c>
      <c r="AI59" s="108">
        <f t="shared" si="18"/>
        <v>0</v>
      </c>
      <c r="AJ59" s="96">
        <v>0</v>
      </c>
      <c r="AK59" s="33">
        <f t="shared" si="19"/>
        <v>0</v>
      </c>
      <c r="AL59" s="95">
        <v>0</v>
      </c>
      <c r="AM59" s="18">
        <f t="shared" si="20"/>
        <v>0</v>
      </c>
      <c r="AN59" s="96">
        <v>0</v>
      </c>
      <c r="AO59" s="33">
        <f t="shared" si="21"/>
        <v>0</v>
      </c>
      <c r="AP59" s="17">
        <f t="shared" si="22"/>
        <v>0</v>
      </c>
      <c r="AQ59" s="17">
        <f t="shared" si="23"/>
        <v>0</v>
      </c>
      <c r="AR59" s="49">
        <f t="shared" si="24"/>
        <v>0</v>
      </c>
      <c r="AS59" s="50">
        <f t="shared" si="25"/>
        <v>0</v>
      </c>
      <c r="AT59" s="131">
        <f>SUM(Z59,AR59)</f>
        <v>1</v>
      </c>
      <c r="AU59" s="131">
        <f>AT59*100/C59</f>
        <v>100</v>
      </c>
    </row>
    <row r="60" spans="1:48" s="85" customFormat="1" ht="45" customHeight="1" x14ac:dyDescent="0.25">
      <c r="A60" s="142" t="s">
        <v>196</v>
      </c>
      <c r="B60" s="416" t="s">
        <v>197</v>
      </c>
      <c r="C60" s="417"/>
      <c r="D60" s="417"/>
      <c r="E60" s="418"/>
      <c r="F60" s="419" t="s">
        <v>75</v>
      </c>
      <c r="G60" s="279"/>
      <c r="H60" s="279"/>
      <c r="I60" s="420"/>
      <c r="J60" s="211" t="s">
        <v>67</v>
      </c>
      <c r="K60" s="212" t="s">
        <v>49</v>
      </c>
      <c r="L60" s="213" t="s">
        <v>67</v>
      </c>
      <c r="M60" s="212" t="s">
        <v>49</v>
      </c>
      <c r="N60" s="213" t="s">
        <v>67</v>
      </c>
      <c r="O60" s="212" t="s">
        <v>49</v>
      </c>
      <c r="P60" s="213" t="s">
        <v>67</v>
      </c>
      <c r="Q60" s="212" t="s">
        <v>49</v>
      </c>
      <c r="R60" s="213" t="s">
        <v>67</v>
      </c>
      <c r="S60" s="212" t="s">
        <v>49</v>
      </c>
      <c r="T60" s="213" t="s">
        <v>67</v>
      </c>
      <c r="U60" s="212" t="s">
        <v>49</v>
      </c>
      <c r="V60" s="213" t="s">
        <v>67</v>
      </c>
      <c r="W60" s="212" t="s">
        <v>49</v>
      </c>
      <c r="X60" s="213" t="s">
        <v>67</v>
      </c>
      <c r="Y60" s="212" t="s">
        <v>49</v>
      </c>
      <c r="Z60" s="213" t="s">
        <v>67</v>
      </c>
      <c r="AA60" s="212" t="s">
        <v>49</v>
      </c>
      <c r="AB60" s="213" t="s">
        <v>67</v>
      </c>
      <c r="AC60" s="212" t="s">
        <v>49</v>
      </c>
      <c r="AD60" s="213" t="s">
        <v>67</v>
      </c>
      <c r="AE60" s="212" t="s">
        <v>49</v>
      </c>
      <c r="AF60" s="213" t="s">
        <v>67</v>
      </c>
      <c r="AG60" s="212" t="s">
        <v>49</v>
      </c>
      <c r="AH60" s="213" t="s">
        <v>67</v>
      </c>
      <c r="AI60" s="214" t="s">
        <v>49</v>
      </c>
      <c r="AJ60" s="213" t="s">
        <v>67</v>
      </c>
      <c r="AK60" s="212" t="s">
        <v>49</v>
      </c>
      <c r="AL60" s="213" t="s">
        <v>67</v>
      </c>
      <c r="AM60" s="212" t="s">
        <v>49</v>
      </c>
      <c r="AN60" s="213" t="s">
        <v>67</v>
      </c>
      <c r="AO60" s="212" t="s">
        <v>49</v>
      </c>
      <c r="AP60" s="213" t="s">
        <v>67</v>
      </c>
      <c r="AQ60" s="212" t="s">
        <v>49</v>
      </c>
      <c r="AR60" s="213" t="s">
        <v>67</v>
      </c>
      <c r="AS60" s="212" t="s">
        <v>49</v>
      </c>
      <c r="AT60" s="213" t="s">
        <v>67</v>
      </c>
      <c r="AU60" s="212" t="s">
        <v>49</v>
      </c>
    </row>
    <row r="61" spans="1:48" ht="45" customHeight="1" x14ac:dyDescent="0.25">
      <c r="A61" s="140" t="s">
        <v>119</v>
      </c>
      <c r="B61" s="421" t="s">
        <v>202</v>
      </c>
      <c r="C61" s="296"/>
      <c r="D61" s="296"/>
      <c r="E61" s="422"/>
      <c r="F61" s="423">
        <f>SUM(F65)</f>
        <v>1</v>
      </c>
      <c r="G61" s="425">
        <f>SUM(G65)</f>
        <v>2</v>
      </c>
      <c r="H61" s="425">
        <f>SUM(H65)</f>
        <v>2</v>
      </c>
      <c r="I61" s="427">
        <f>SUM(I65)</f>
        <v>1</v>
      </c>
      <c r="J61" s="463">
        <v>0</v>
      </c>
      <c r="K61" s="443">
        <f>J61*100/B63</f>
        <v>0</v>
      </c>
      <c r="L61" s="388">
        <f>SUM(L65)</f>
        <v>0</v>
      </c>
      <c r="M61" s="449">
        <f>L61*100/B63</f>
        <v>0</v>
      </c>
      <c r="N61" s="385">
        <v>2</v>
      </c>
      <c r="O61" s="446">
        <f>N61*100/B63</f>
        <v>33.333333333333336</v>
      </c>
      <c r="P61" s="398">
        <f>SUM(J61,L61,N61)</f>
        <v>2</v>
      </c>
      <c r="Q61" s="406">
        <f>P61*100/B63</f>
        <v>33.333333333333336</v>
      </c>
      <c r="R61" s="385">
        <v>0</v>
      </c>
      <c r="S61" s="385">
        <f>R61*100/B63</f>
        <v>0</v>
      </c>
      <c r="T61" s="388">
        <v>0</v>
      </c>
      <c r="U61" s="388">
        <f>T61*100/B63</f>
        <v>0</v>
      </c>
      <c r="V61" s="385">
        <v>0</v>
      </c>
      <c r="W61" s="452">
        <f>V61*100/B63</f>
        <v>0</v>
      </c>
      <c r="X61" s="398">
        <f>SUM(R61,T61,V61)</f>
        <v>0</v>
      </c>
      <c r="Y61" s="406">
        <f>X61*100/B63</f>
        <v>0</v>
      </c>
      <c r="Z61" s="394">
        <f>SUM(P61,X61)</f>
        <v>2</v>
      </c>
      <c r="AA61" s="391">
        <f>Z61*100/B63</f>
        <v>33.333333333333336</v>
      </c>
      <c r="AB61" s="385">
        <v>0</v>
      </c>
      <c r="AC61" s="385">
        <f>AB61*100/B63</f>
        <v>0</v>
      </c>
      <c r="AD61" s="388">
        <v>1</v>
      </c>
      <c r="AE61" s="538">
        <f>AD61*100/B63</f>
        <v>16.666666666666668</v>
      </c>
      <c r="AF61" s="385">
        <v>1</v>
      </c>
      <c r="AG61" s="452">
        <f>AF61*100/B63</f>
        <v>16.666666666666668</v>
      </c>
      <c r="AH61" s="398">
        <f>SUM(AB61,AD61,AF61)</f>
        <v>2</v>
      </c>
      <c r="AI61" s="406">
        <f>AH61*100/B63</f>
        <v>33.333333333333336</v>
      </c>
      <c r="AJ61" s="385">
        <v>0</v>
      </c>
      <c r="AK61" s="385">
        <f>AJ61*100/B63</f>
        <v>0</v>
      </c>
      <c r="AL61" s="388">
        <v>0</v>
      </c>
      <c r="AM61" s="388">
        <f>AL61*100/B63</f>
        <v>0</v>
      </c>
      <c r="AN61" s="385">
        <v>0</v>
      </c>
      <c r="AO61" s="385">
        <f>AN61*100/B63</f>
        <v>0</v>
      </c>
      <c r="AP61" s="398">
        <f>SUM(AJ61,AL61,AN61)</f>
        <v>0</v>
      </c>
      <c r="AQ61" s="398">
        <f>AP61*100/B63</f>
        <v>0</v>
      </c>
      <c r="AR61" s="394">
        <f>SUM(AH61,AP61)</f>
        <v>2</v>
      </c>
      <c r="AS61" s="391">
        <f>AR61*100/B63</f>
        <v>33.333333333333336</v>
      </c>
      <c r="AT61" s="403">
        <f>SUM(Z61,AR61)</f>
        <v>4</v>
      </c>
      <c r="AU61" s="410">
        <f>AT61*100/B63</f>
        <v>66.666666666666671</v>
      </c>
    </row>
    <row r="62" spans="1:48" ht="46.5" customHeight="1" x14ac:dyDescent="0.25">
      <c r="A62" s="140" t="s">
        <v>110</v>
      </c>
      <c r="B62" s="421" t="s">
        <v>199</v>
      </c>
      <c r="C62" s="296"/>
      <c r="D62" s="296"/>
      <c r="E62" s="422"/>
      <c r="F62" s="424"/>
      <c r="G62" s="426"/>
      <c r="H62" s="426"/>
      <c r="I62" s="428"/>
      <c r="J62" s="464"/>
      <c r="K62" s="444"/>
      <c r="L62" s="389"/>
      <c r="M62" s="450"/>
      <c r="N62" s="386"/>
      <c r="O62" s="447"/>
      <c r="P62" s="399"/>
      <c r="Q62" s="407"/>
      <c r="R62" s="386"/>
      <c r="S62" s="386"/>
      <c r="T62" s="389"/>
      <c r="U62" s="389"/>
      <c r="V62" s="386"/>
      <c r="W62" s="453"/>
      <c r="X62" s="399"/>
      <c r="Y62" s="407"/>
      <c r="Z62" s="395"/>
      <c r="AA62" s="392"/>
      <c r="AB62" s="386"/>
      <c r="AC62" s="386"/>
      <c r="AD62" s="389"/>
      <c r="AE62" s="539"/>
      <c r="AF62" s="386"/>
      <c r="AG62" s="453"/>
      <c r="AH62" s="399"/>
      <c r="AI62" s="407"/>
      <c r="AJ62" s="386"/>
      <c r="AK62" s="386"/>
      <c r="AL62" s="389"/>
      <c r="AM62" s="389"/>
      <c r="AN62" s="386"/>
      <c r="AO62" s="386"/>
      <c r="AP62" s="399"/>
      <c r="AQ62" s="399"/>
      <c r="AR62" s="395"/>
      <c r="AS62" s="392"/>
      <c r="AT62" s="404"/>
      <c r="AU62" s="411"/>
      <c r="AV62" s="5" t="s">
        <v>241</v>
      </c>
    </row>
    <row r="63" spans="1:48" ht="18.75" x14ac:dyDescent="0.25">
      <c r="A63" s="140" t="s">
        <v>2</v>
      </c>
      <c r="B63" s="429">
        <f>SUM(F61:I62)</f>
        <v>6</v>
      </c>
      <c r="C63" s="291"/>
      <c r="D63" s="291"/>
      <c r="E63" s="430"/>
      <c r="F63" s="431">
        <f>F61*100/B63</f>
        <v>16.666666666666668</v>
      </c>
      <c r="G63" s="433">
        <f>G61*100/B63</f>
        <v>33.333333333333336</v>
      </c>
      <c r="H63" s="433">
        <f>H61*100/B63</f>
        <v>33.333333333333336</v>
      </c>
      <c r="I63" s="435">
        <f>I61*100/B63</f>
        <v>16.666666666666668</v>
      </c>
      <c r="J63" s="464"/>
      <c r="K63" s="444"/>
      <c r="L63" s="389"/>
      <c r="M63" s="450"/>
      <c r="N63" s="386"/>
      <c r="O63" s="447"/>
      <c r="P63" s="399"/>
      <c r="Q63" s="407"/>
      <c r="R63" s="386"/>
      <c r="S63" s="386"/>
      <c r="T63" s="389"/>
      <c r="U63" s="389"/>
      <c r="V63" s="386"/>
      <c r="W63" s="453"/>
      <c r="X63" s="399"/>
      <c r="Y63" s="407"/>
      <c r="Z63" s="395"/>
      <c r="AA63" s="392"/>
      <c r="AB63" s="386"/>
      <c r="AC63" s="386"/>
      <c r="AD63" s="389"/>
      <c r="AE63" s="539"/>
      <c r="AF63" s="386"/>
      <c r="AG63" s="453"/>
      <c r="AH63" s="399"/>
      <c r="AI63" s="407"/>
      <c r="AJ63" s="386"/>
      <c r="AK63" s="386"/>
      <c r="AL63" s="389"/>
      <c r="AM63" s="389"/>
      <c r="AN63" s="386"/>
      <c r="AO63" s="386"/>
      <c r="AP63" s="399"/>
      <c r="AQ63" s="399"/>
      <c r="AR63" s="395"/>
      <c r="AS63" s="392"/>
      <c r="AT63" s="404"/>
      <c r="AU63" s="411"/>
    </row>
    <row r="64" spans="1:48" ht="18.75" customHeight="1" x14ac:dyDescent="0.25">
      <c r="A64" s="140" t="s">
        <v>104</v>
      </c>
      <c r="B64" s="437" t="s">
        <v>107</v>
      </c>
      <c r="C64" s="438"/>
      <c r="D64" s="438"/>
      <c r="E64" s="439"/>
      <c r="F64" s="432"/>
      <c r="G64" s="434"/>
      <c r="H64" s="434"/>
      <c r="I64" s="436"/>
      <c r="J64" s="464"/>
      <c r="K64" s="444"/>
      <c r="L64" s="389"/>
      <c r="M64" s="450"/>
      <c r="N64" s="386"/>
      <c r="O64" s="447"/>
      <c r="P64" s="399"/>
      <c r="Q64" s="407"/>
      <c r="R64" s="386"/>
      <c r="S64" s="386"/>
      <c r="T64" s="389"/>
      <c r="U64" s="389"/>
      <c r="V64" s="386"/>
      <c r="W64" s="453"/>
      <c r="X64" s="399"/>
      <c r="Y64" s="407"/>
      <c r="Z64" s="395"/>
      <c r="AA64" s="392"/>
      <c r="AB64" s="386"/>
      <c r="AC64" s="386"/>
      <c r="AD64" s="389"/>
      <c r="AE64" s="539"/>
      <c r="AF64" s="386"/>
      <c r="AG64" s="453"/>
      <c r="AH64" s="399"/>
      <c r="AI64" s="407"/>
      <c r="AJ64" s="386"/>
      <c r="AK64" s="386"/>
      <c r="AL64" s="389"/>
      <c r="AM64" s="389"/>
      <c r="AN64" s="386"/>
      <c r="AO64" s="386"/>
      <c r="AP64" s="399"/>
      <c r="AQ64" s="399"/>
      <c r="AR64" s="395"/>
      <c r="AS64" s="392"/>
      <c r="AT64" s="404"/>
      <c r="AU64" s="411"/>
    </row>
    <row r="65" spans="1:47" s="97" customFormat="1" ht="33" customHeight="1" thickBot="1" x14ac:dyDescent="0.3">
      <c r="A65" s="141" t="s">
        <v>116</v>
      </c>
      <c r="B65" s="150" t="s">
        <v>118</v>
      </c>
      <c r="C65" s="82">
        <v>6</v>
      </c>
      <c r="D65" s="94" t="s">
        <v>4</v>
      </c>
      <c r="E65" s="151" t="s">
        <v>216</v>
      </c>
      <c r="F65" s="160">
        <v>1</v>
      </c>
      <c r="G65" s="75">
        <v>2</v>
      </c>
      <c r="H65" s="75">
        <v>2</v>
      </c>
      <c r="I65" s="161">
        <v>1</v>
      </c>
      <c r="J65" s="465"/>
      <c r="K65" s="445"/>
      <c r="L65" s="409"/>
      <c r="M65" s="451"/>
      <c r="N65" s="387"/>
      <c r="O65" s="448"/>
      <c r="P65" s="400"/>
      <c r="Q65" s="408"/>
      <c r="R65" s="387"/>
      <c r="S65" s="387"/>
      <c r="T65" s="409"/>
      <c r="U65" s="409"/>
      <c r="V65" s="387"/>
      <c r="W65" s="454"/>
      <c r="X65" s="400"/>
      <c r="Y65" s="408"/>
      <c r="Z65" s="397"/>
      <c r="AA65" s="393"/>
      <c r="AB65" s="387"/>
      <c r="AC65" s="387"/>
      <c r="AD65" s="409"/>
      <c r="AE65" s="540"/>
      <c r="AF65" s="387"/>
      <c r="AG65" s="454"/>
      <c r="AH65" s="400"/>
      <c r="AI65" s="408"/>
      <c r="AJ65" s="387"/>
      <c r="AK65" s="387"/>
      <c r="AL65" s="409"/>
      <c r="AM65" s="409"/>
      <c r="AN65" s="387"/>
      <c r="AO65" s="387"/>
      <c r="AP65" s="400"/>
      <c r="AQ65" s="400"/>
      <c r="AR65" s="397"/>
      <c r="AS65" s="393"/>
      <c r="AT65" s="405"/>
      <c r="AU65" s="412"/>
    </row>
    <row r="66" spans="1:47" s="85" customFormat="1" ht="45" customHeight="1" x14ac:dyDescent="0.25">
      <c r="A66" s="142" t="s">
        <v>196</v>
      </c>
      <c r="B66" s="416" t="s">
        <v>217</v>
      </c>
      <c r="C66" s="417"/>
      <c r="D66" s="417"/>
      <c r="E66" s="418"/>
      <c r="F66" s="419" t="s">
        <v>75</v>
      </c>
      <c r="G66" s="279"/>
      <c r="H66" s="279"/>
      <c r="I66" s="420"/>
      <c r="J66" s="211" t="s">
        <v>67</v>
      </c>
      <c r="K66" s="212" t="s">
        <v>49</v>
      </c>
      <c r="L66" s="213" t="s">
        <v>67</v>
      </c>
      <c r="M66" s="212" t="s">
        <v>49</v>
      </c>
      <c r="N66" s="213" t="s">
        <v>67</v>
      </c>
      <c r="O66" s="212" t="s">
        <v>49</v>
      </c>
      <c r="P66" s="213" t="s">
        <v>67</v>
      </c>
      <c r="Q66" s="212" t="s">
        <v>49</v>
      </c>
      <c r="R66" s="213" t="s">
        <v>67</v>
      </c>
      <c r="S66" s="212" t="s">
        <v>49</v>
      </c>
      <c r="T66" s="213" t="s">
        <v>67</v>
      </c>
      <c r="U66" s="212" t="s">
        <v>49</v>
      </c>
      <c r="V66" s="213" t="s">
        <v>67</v>
      </c>
      <c r="W66" s="212" t="s">
        <v>49</v>
      </c>
      <c r="X66" s="213" t="s">
        <v>67</v>
      </c>
      <c r="Y66" s="212" t="s">
        <v>49</v>
      </c>
      <c r="Z66" s="213" t="s">
        <v>67</v>
      </c>
      <c r="AA66" s="212" t="s">
        <v>49</v>
      </c>
      <c r="AB66" s="213" t="s">
        <v>67</v>
      </c>
      <c r="AC66" s="212" t="s">
        <v>49</v>
      </c>
      <c r="AD66" s="213" t="s">
        <v>67</v>
      </c>
      <c r="AE66" s="212" t="s">
        <v>49</v>
      </c>
      <c r="AF66" s="213" t="s">
        <v>67</v>
      </c>
      <c r="AG66" s="212" t="s">
        <v>49</v>
      </c>
      <c r="AH66" s="213" t="s">
        <v>67</v>
      </c>
      <c r="AI66" s="214" t="s">
        <v>49</v>
      </c>
      <c r="AJ66" s="213" t="s">
        <v>67</v>
      </c>
      <c r="AK66" s="212" t="s">
        <v>49</v>
      </c>
      <c r="AL66" s="213" t="s">
        <v>67</v>
      </c>
      <c r="AM66" s="212" t="s">
        <v>49</v>
      </c>
      <c r="AN66" s="213" t="s">
        <v>67</v>
      </c>
      <c r="AO66" s="212" t="s">
        <v>49</v>
      </c>
      <c r="AP66" s="213" t="s">
        <v>67</v>
      </c>
      <c r="AQ66" s="212" t="s">
        <v>49</v>
      </c>
      <c r="AR66" s="213" t="s">
        <v>67</v>
      </c>
      <c r="AS66" s="212" t="s">
        <v>49</v>
      </c>
      <c r="AT66" s="213" t="s">
        <v>67</v>
      </c>
      <c r="AU66" s="212" t="s">
        <v>49</v>
      </c>
    </row>
    <row r="67" spans="1:47" ht="45" customHeight="1" x14ac:dyDescent="0.25">
      <c r="A67" s="140" t="s">
        <v>119</v>
      </c>
      <c r="B67" s="421" t="s">
        <v>218</v>
      </c>
      <c r="C67" s="296"/>
      <c r="D67" s="296"/>
      <c r="E67" s="422"/>
      <c r="F67" s="423">
        <f>SUM(F71)</f>
        <v>5</v>
      </c>
      <c r="G67" s="425">
        <f>SUM(G71)</f>
        <v>5</v>
      </c>
      <c r="H67" s="425">
        <f>SUM(H71)</f>
        <v>0</v>
      </c>
      <c r="I67" s="427">
        <f>SUM(I71)</f>
        <v>0</v>
      </c>
      <c r="J67" s="440">
        <v>0</v>
      </c>
      <c r="K67" s="443">
        <f>J67100/B69</f>
        <v>0</v>
      </c>
      <c r="L67" s="388">
        <v>0</v>
      </c>
      <c r="M67" s="449">
        <f>L67*100/B69</f>
        <v>0</v>
      </c>
      <c r="N67" s="385">
        <v>0</v>
      </c>
      <c r="O67" s="446">
        <f>N67*100/B69</f>
        <v>0</v>
      </c>
      <c r="P67" s="398">
        <f>SUM(J67,L67,N67)</f>
        <v>0</v>
      </c>
      <c r="Q67" s="406">
        <f>P67*100/B69</f>
        <v>0</v>
      </c>
      <c r="R67" s="385">
        <v>0</v>
      </c>
      <c r="S67" s="385">
        <f>R67*100/B69</f>
        <v>0</v>
      </c>
      <c r="T67" s="388">
        <v>0</v>
      </c>
      <c r="U67" s="388">
        <f>T67*100/B69</f>
        <v>0</v>
      </c>
      <c r="V67" s="385">
        <v>7</v>
      </c>
      <c r="W67" s="385">
        <f>V67*100/B69</f>
        <v>70</v>
      </c>
      <c r="X67" s="398">
        <f>SUM(R67,T67,V67)</f>
        <v>7</v>
      </c>
      <c r="Y67" s="406">
        <f>X67*100/B69</f>
        <v>70</v>
      </c>
      <c r="Z67" s="394">
        <f>SUM(P67,X67)</f>
        <v>7</v>
      </c>
      <c r="AA67" s="391">
        <f>Z67*100/B69</f>
        <v>70</v>
      </c>
      <c r="AB67" s="385">
        <v>0</v>
      </c>
      <c r="AC67" s="385">
        <f>AB67*100/B69</f>
        <v>0</v>
      </c>
      <c r="AD67" s="388">
        <v>0</v>
      </c>
      <c r="AE67" s="388">
        <f>AD67*100/B69</f>
        <v>0</v>
      </c>
      <c r="AF67" s="385">
        <v>0</v>
      </c>
      <c r="AG67" s="385">
        <f>AF67*100/B69</f>
        <v>0</v>
      </c>
      <c r="AH67" s="398">
        <f>SUM(AB67,AD67,AF67)</f>
        <v>0</v>
      </c>
      <c r="AI67" s="406">
        <f>AH67*100/B69</f>
        <v>0</v>
      </c>
      <c r="AJ67" s="385">
        <v>0</v>
      </c>
      <c r="AK67" s="385">
        <f>AJ67*100/B69</f>
        <v>0</v>
      </c>
      <c r="AL67" s="388">
        <v>0</v>
      </c>
      <c r="AM67" s="388">
        <f>AL67*100/B69</f>
        <v>0</v>
      </c>
      <c r="AN67" s="385">
        <v>0</v>
      </c>
      <c r="AO67" s="385">
        <f>AN67*100/B69</f>
        <v>0</v>
      </c>
      <c r="AP67" s="398">
        <f>SUM(AJ67,AL67,AN67)</f>
        <v>0</v>
      </c>
      <c r="AQ67" s="398">
        <f>AP67*100/B69</f>
        <v>0</v>
      </c>
      <c r="AR67" s="394">
        <f>SUM(AH67,AP67)</f>
        <v>0</v>
      </c>
      <c r="AS67" s="391">
        <f>AR67*100/B69</f>
        <v>0</v>
      </c>
      <c r="AT67" s="403">
        <f>SUM(Z67,AR67)</f>
        <v>7</v>
      </c>
      <c r="AU67" s="403">
        <f>AT67*100/B69</f>
        <v>70</v>
      </c>
    </row>
    <row r="68" spans="1:47" ht="46.5" customHeight="1" x14ac:dyDescent="0.25">
      <c r="A68" s="140" t="s">
        <v>110</v>
      </c>
      <c r="B68" s="421" t="s">
        <v>219</v>
      </c>
      <c r="C68" s="296"/>
      <c r="D68" s="296"/>
      <c r="E68" s="422"/>
      <c r="F68" s="424"/>
      <c r="G68" s="426"/>
      <c r="H68" s="426"/>
      <c r="I68" s="428"/>
      <c r="J68" s="441"/>
      <c r="K68" s="444"/>
      <c r="L68" s="389"/>
      <c r="M68" s="450"/>
      <c r="N68" s="386"/>
      <c r="O68" s="447"/>
      <c r="P68" s="399"/>
      <c r="Q68" s="407"/>
      <c r="R68" s="386"/>
      <c r="S68" s="386"/>
      <c r="T68" s="389"/>
      <c r="U68" s="389"/>
      <c r="V68" s="386"/>
      <c r="W68" s="386"/>
      <c r="X68" s="399"/>
      <c r="Y68" s="407"/>
      <c r="Z68" s="395"/>
      <c r="AA68" s="392"/>
      <c r="AB68" s="386"/>
      <c r="AC68" s="386"/>
      <c r="AD68" s="389"/>
      <c r="AE68" s="389"/>
      <c r="AF68" s="386"/>
      <c r="AG68" s="386"/>
      <c r="AH68" s="399"/>
      <c r="AI68" s="407"/>
      <c r="AJ68" s="386"/>
      <c r="AK68" s="386"/>
      <c r="AL68" s="389"/>
      <c r="AM68" s="389"/>
      <c r="AN68" s="386"/>
      <c r="AO68" s="386"/>
      <c r="AP68" s="399"/>
      <c r="AQ68" s="399"/>
      <c r="AR68" s="395"/>
      <c r="AS68" s="392"/>
      <c r="AT68" s="404"/>
      <c r="AU68" s="404"/>
    </row>
    <row r="69" spans="1:47" ht="18.75" x14ac:dyDescent="0.25">
      <c r="A69" s="140" t="s">
        <v>2</v>
      </c>
      <c r="B69" s="429">
        <f>SUM(F67:I68)</f>
        <v>10</v>
      </c>
      <c r="C69" s="291"/>
      <c r="D69" s="291"/>
      <c r="E69" s="430"/>
      <c r="F69" s="431">
        <f>F67*100/B69</f>
        <v>50</v>
      </c>
      <c r="G69" s="433">
        <f>G67*100/B69</f>
        <v>50</v>
      </c>
      <c r="H69" s="433">
        <f>H67*100/B69</f>
        <v>0</v>
      </c>
      <c r="I69" s="435">
        <f>I67*100/B69</f>
        <v>0</v>
      </c>
      <c r="J69" s="441"/>
      <c r="K69" s="444"/>
      <c r="L69" s="389"/>
      <c r="M69" s="450"/>
      <c r="N69" s="386"/>
      <c r="O69" s="447"/>
      <c r="P69" s="399"/>
      <c r="Q69" s="407"/>
      <c r="R69" s="386"/>
      <c r="S69" s="386"/>
      <c r="T69" s="389"/>
      <c r="U69" s="389"/>
      <c r="V69" s="386"/>
      <c r="W69" s="386"/>
      <c r="X69" s="399"/>
      <c r="Y69" s="407"/>
      <c r="Z69" s="395"/>
      <c r="AA69" s="392"/>
      <c r="AB69" s="386"/>
      <c r="AC69" s="386"/>
      <c r="AD69" s="389"/>
      <c r="AE69" s="389"/>
      <c r="AF69" s="386"/>
      <c r="AG69" s="386"/>
      <c r="AH69" s="399"/>
      <c r="AI69" s="407"/>
      <c r="AJ69" s="386"/>
      <c r="AK69" s="386"/>
      <c r="AL69" s="389"/>
      <c r="AM69" s="389"/>
      <c r="AN69" s="386"/>
      <c r="AO69" s="386"/>
      <c r="AP69" s="399"/>
      <c r="AQ69" s="399"/>
      <c r="AR69" s="395"/>
      <c r="AS69" s="392"/>
      <c r="AT69" s="404"/>
      <c r="AU69" s="404"/>
    </row>
    <row r="70" spans="1:47" ht="18.75" customHeight="1" x14ac:dyDescent="0.25">
      <c r="A70" s="140" t="s">
        <v>104</v>
      </c>
      <c r="B70" s="437" t="s">
        <v>107</v>
      </c>
      <c r="C70" s="438"/>
      <c r="D70" s="438"/>
      <c r="E70" s="439"/>
      <c r="F70" s="432"/>
      <c r="G70" s="434"/>
      <c r="H70" s="434"/>
      <c r="I70" s="436"/>
      <c r="J70" s="441"/>
      <c r="K70" s="444"/>
      <c r="L70" s="389"/>
      <c r="M70" s="450"/>
      <c r="N70" s="386"/>
      <c r="O70" s="447"/>
      <c r="P70" s="399"/>
      <c r="Q70" s="407"/>
      <c r="R70" s="386"/>
      <c r="S70" s="386"/>
      <c r="T70" s="389"/>
      <c r="U70" s="389"/>
      <c r="V70" s="386"/>
      <c r="W70" s="386"/>
      <c r="X70" s="399"/>
      <c r="Y70" s="407"/>
      <c r="Z70" s="395"/>
      <c r="AA70" s="392"/>
      <c r="AB70" s="386"/>
      <c r="AC70" s="386"/>
      <c r="AD70" s="389"/>
      <c r="AE70" s="389"/>
      <c r="AF70" s="386"/>
      <c r="AG70" s="386"/>
      <c r="AH70" s="399"/>
      <c r="AI70" s="407"/>
      <c r="AJ70" s="386"/>
      <c r="AK70" s="386"/>
      <c r="AL70" s="389"/>
      <c r="AM70" s="389"/>
      <c r="AN70" s="386"/>
      <c r="AO70" s="386"/>
      <c r="AP70" s="399"/>
      <c r="AQ70" s="399"/>
      <c r="AR70" s="395"/>
      <c r="AS70" s="392"/>
      <c r="AT70" s="404"/>
      <c r="AU70" s="404"/>
    </row>
    <row r="71" spans="1:47" s="97" customFormat="1" ht="33" customHeight="1" thickBot="1" x14ac:dyDescent="0.3">
      <c r="A71" s="141" t="s">
        <v>220</v>
      </c>
      <c r="B71" s="150" t="s">
        <v>133</v>
      </c>
      <c r="C71" s="82">
        <v>6</v>
      </c>
      <c r="D71" s="94" t="s">
        <v>8</v>
      </c>
      <c r="E71" s="151" t="s">
        <v>214</v>
      </c>
      <c r="F71" s="160">
        <v>5</v>
      </c>
      <c r="G71" s="75">
        <v>5</v>
      </c>
      <c r="H71" s="75">
        <v>0</v>
      </c>
      <c r="I71" s="161">
        <v>0</v>
      </c>
      <c r="J71" s="442"/>
      <c r="K71" s="445"/>
      <c r="L71" s="409"/>
      <c r="M71" s="451"/>
      <c r="N71" s="387"/>
      <c r="O71" s="448"/>
      <c r="P71" s="400"/>
      <c r="Q71" s="408"/>
      <c r="R71" s="387"/>
      <c r="S71" s="387"/>
      <c r="T71" s="409"/>
      <c r="U71" s="409"/>
      <c r="V71" s="387"/>
      <c r="W71" s="387"/>
      <c r="X71" s="400"/>
      <c r="Y71" s="408"/>
      <c r="Z71" s="397"/>
      <c r="AA71" s="393"/>
      <c r="AB71" s="387"/>
      <c r="AC71" s="387"/>
      <c r="AD71" s="409"/>
      <c r="AE71" s="409"/>
      <c r="AF71" s="387"/>
      <c r="AG71" s="387"/>
      <c r="AH71" s="400"/>
      <c r="AI71" s="408"/>
      <c r="AJ71" s="387"/>
      <c r="AK71" s="387"/>
      <c r="AL71" s="409"/>
      <c r="AM71" s="409"/>
      <c r="AN71" s="387"/>
      <c r="AO71" s="387"/>
      <c r="AP71" s="400"/>
      <c r="AQ71" s="400"/>
      <c r="AR71" s="397"/>
      <c r="AS71" s="393"/>
      <c r="AT71" s="405"/>
      <c r="AU71" s="405"/>
    </row>
    <row r="72" spans="1:47" x14ac:dyDescent="0.25">
      <c r="J72" s="2"/>
      <c r="K72" s="56"/>
      <c r="N72" s="2"/>
      <c r="O72" s="5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2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25">
      <c r="J73" s="2"/>
      <c r="K73" s="56"/>
      <c r="N73" s="2"/>
      <c r="O73" s="56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21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25">
      <c r="J74" s="2"/>
      <c r="K74" s="56"/>
      <c r="N74" s="2"/>
      <c r="O74" s="56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21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25">
      <c r="J75" s="2"/>
      <c r="K75" s="56"/>
      <c r="N75" s="2"/>
      <c r="O75" s="56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121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25">
      <c r="J76" s="2"/>
      <c r="K76" s="56"/>
      <c r="N76" s="2"/>
      <c r="O76" s="56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21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25">
      <c r="J77" s="2"/>
      <c r="K77" s="56"/>
      <c r="N77" s="2"/>
      <c r="O77" s="5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2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25">
      <c r="J78" s="2"/>
      <c r="K78" s="56"/>
      <c r="N78" s="2"/>
      <c r="O78" s="56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21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x14ac:dyDescent="0.25">
      <c r="J79" s="2"/>
      <c r="K79" s="56"/>
      <c r="N79" s="2"/>
      <c r="O79" s="56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121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25">
      <c r="J80" s="2"/>
      <c r="K80" s="56"/>
      <c r="N80" s="2"/>
      <c r="O80" s="56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21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0:47" x14ac:dyDescent="0.25">
      <c r="J81" s="2"/>
      <c r="K81" s="56"/>
      <c r="N81" s="2"/>
      <c r="O81" s="56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21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0:47" x14ac:dyDescent="0.25">
      <c r="J82" s="2"/>
      <c r="K82" s="56"/>
      <c r="N82" s="2"/>
      <c r="O82" s="56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21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0:47" x14ac:dyDescent="0.25">
      <c r="J83" s="2"/>
      <c r="K83" s="56"/>
      <c r="N83" s="2"/>
      <c r="O83" s="56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121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0:47" x14ac:dyDescent="0.25">
      <c r="J84" s="2"/>
      <c r="K84" s="56"/>
      <c r="N84" s="2"/>
      <c r="O84" s="56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121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0:47" x14ac:dyDescent="0.25">
      <c r="J85" s="2"/>
      <c r="K85" s="56"/>
      <c r="N85" s="2"/>
      <c r="O85" s="56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121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0:47" x14ac:dyDescent="0.25">
      <c r="J86" s="2"/>
      <c r="K86" s="56"/>
      <c r="N86" s="2"/>
      <c r="O86" s="56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121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0:47" x14ac:dyDescent="0.25">
      <c r="J87" s="2"/>
      <c r="K87" s="56"/>
      <c r="N87" s="2"/>
      <c r="O87" s="56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121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0:47" x14ac:dyDescent="0.25">
      <c r="J88" s="2"/>
      <c r="K88" s="56"/>
      <c r="N88" s="2"/>
      <c r="O88" s="56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21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0:47" x14ac:dyDescent="0.25">
      <c r="J89" s="2"/>
      <c r="K89" s="56"/>
      <c r="N89" s="2"/>
      <c r="O89" s="56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21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0:47" x14ac:dyDescent="0.25">
      <c r="J90" s="2"/>
      <c r="K90" s="56"/>
      <c r="N90" s="2"/>
      <c r="O90" s="5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21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0:47" x14ac:dyDescent="0.25">
      <c r="J91" s="2"/>
      <c r="K91" s="56"/>
      <c r="N91" s="2"/>
      <c r="O91" s="56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121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0:47" x14ac:dyDescent="0.25">
      <c r="J92" s="2"/>
      <c r="K92" s="56"/>
      <c r="N92" s="2"/>
      <c r="O92" s="56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121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0:47" x14ac:dyDescent="0.25">
      <c r="J93" s="2"/>
      <c r="K93" s="56"/>
      <c r="N93" s="2"/>
      <c r="O93" s="56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121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0:47" x14ac:dyDescent="0.25">
      <c r="J94" s="2"/>
      <c r="K94" s="56"/>
      <c r="N94" s="2"/>
      <c r="O94" s="56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121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0:47" x14ac:dyDescent="0.25">
      <c r="J95" s="2"/>
      <c r="K95" s="56"/>
      <c r="N95" s="2"/>
      <c r="O95" s="56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121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0:47" x14ac:dyDescent="0.25">
      <c r="J96" s="2"/>
      <c r="K96" s="56"/>
      <c r="N96" s="2"/>
      <c r="O96" s="56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121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0:47" x14ac:dyDescent="0.25">
      <c r="J97" s="2"/>
      <c r="K97" s="56"/>
      <c r="N97" s="2"/>
      <c r="O97" s="56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21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0:47" x14ac:dyDescent="0.25">
      <c r="J98" s="2"/>
      <c r="K98" s="56"/>
      <c r="N98" s="2"/>
      <c r="O98" s="56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121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0:47" x14ac:dyDescent="0.25">
      <c r="J99" s="2"/>
      <c r="K99" s="56"/>
      <c r="N99" s="2"/>
      <c r="O99" s="56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121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0:47" x14ac:dyDescent="0.25">
      <c r="J100" s="2"/>
      <c r="K100" s="56"/>
      <c r="N100" s="2"/>
      <c r="O100" s="56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121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0:47" x14ac:dyDescent="0.25">
      <c r="J101" s="2"/>
      <c r="K101" s="56"/>
      <c r="N101" s="2"/>
      <c r="O101" s="56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121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0:47" x14ac:dyDescent="0.25">
      <c r="J102" s="2"/>
      <c r="K102" s="56"/>
      <c r="N102" s="2"/>
      <c r="O102" s="56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121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0:47" x14ac:dyDescent="0.25">
      <c r="J103" s="2"/>
      <c r="K103" s="56"/>
      <c r="N103" s="2"/>
      <c r="O103" s="56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121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0:47" x14ac:dyDescent="0.25">
      <c r="J104" s="2"/>
      <c r="K104" s="56"/>
      <c r="N104" s="2"/>
      <c r="O104" s="56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121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0:47" x14ac:dyDescent="0.25">
      <c r="J105" s="2"/>
      <c r="K105" s="56"/>
      <c r="N105" s="2"/>
      <c r="O105" s="56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121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0:47" x14ac:dyDescent="0.25">
      <c r="J106" s="2"/>
      <c r="K106" s="56"/>
      <c r="N106" s="2"/>
      <c r="O106" s="56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121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0:47" x14ac:dyDescent="0.25">
      <c r="J107" s="2"/>
      <c r="K107" s="56"/>
      <c r="N107" s="2"/>
      <c r="O107" s="56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121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0:47" x14ac:dyDescent="0.25">
      <c r="J108" s="2"/>
      <c r="K108" s="56"/>
      <c r="N108" s="2"/>
      <c r="O108" s="56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121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0:47" x14ac:dyDescent="0.25">
      <c r="J109" s="2"/>
      <c r="K109" s="56"/>
      <c r="N109" s="2"/>
      <c r="O109" s="56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12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0:47" x14ac:dyDescent="0.25">
      <c r="J110" s="2"/>
      <c r="K110" s="56"/>
      <c r="N110" s="2"/>
      <c r="O110" s="56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121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0:47" x14ac:dyDescent="0.25">
      <c r="J111" s="2"/>
      <c r="K111" s="56"/>
      <c r="N111" s="2"/>
      <c r="O111" s="56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121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0:47" x14ac:dyDescent="0.25">
      <c r="J112" s="2"/>
      <c r="K112" s="56"/>
      <c r="N112" s="2"/>
      <c r="O112" s="56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121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0:47" x14ac:dyDescent="0.25">
      <c r="J113" s="2"/>
      <c r="K113" s="56"/>
      <c r="N113" s="2"/>
      <c r="O113" s="56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121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0:47" x14ac:dyDescent="0.25">
      <c r="J114" s="2"/>
      <c r="K114" s="56"/>
      <c r="N114" s="2"/>
      <c r="O114" s="56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121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0:47" x14ac:dyDescent="0.25">
      <c r="J115" s="2"/>
      <c r="K115" s="56"/>
      <c r="N115" s="2"/>
      <c r="O115" s="56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121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0:47" x14ac:dyDescent="0.25">
      <c r="J116" s="2"/>
      <c r="K116" s="56"/>
      <c r="N116" s="2"/>
      <c r="O116" s="56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121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0:47" x14ac:dyDescent="0.25">
      <c r="J117" s="2"/>
      <c r="K117" s="56"/>
      <c r="N117" s="2"/>
      <c r="O117" s="56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121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0:47" x14ac:dyDescent="0.25">
      <c r="J118" s="2"/>
      <c r="K118" s="56"/>
      <c r="N118" s="2"/>
      <c r="O118" s="56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121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0:47" x14ac:dyDescent="0.25">
      <c r="J119" s="2"/>
      <c r="K119" s="56"/>
      <c r="N119" s="2"/>
      <c r="O119" s="56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21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0:47" x14ac:dyDescent="0.25">
      <c r="J120" s="2"/>
      <c r="K120" s="56"/>
      <c r="N120" s="2"/>
      <c r="O120" s="56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21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0:47" x14ac:dyDescent="0.25">
      <c r="J121" s="2"/>
      <c r="K121" s="56"/>
      <c r="N121" s="2"/>
      <c r="O121" s="56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121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0:47" x14ac:dyDescent="0.25">
      <c r="J122" s="2"/>
      <c r="K122" s="56"/>
      <c r="N122" s="2"/>
      <c r="O122" s="56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121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0:47" x14ac:dyDescent="0.25">
      <c r="J123" s="2"/>
      <c r="K123" s="56"/>
      <c r="N123" s="2"/>
      <c r="O123" s="56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121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0:47" x14ac:dyDescent="0.25">
      <c r="J124" s="2"/>
      <c r="K124" s="56"/>
      <c r="N124" s="2"/>
      <c r="O124" s="56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121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0:47" x14ac:dyDescent="0.25">
      <c r="J125" s="2"/>
      <c r="K125" s="56"/>
      <c r="N125" s="2"/>
      <c r="O125" s="56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121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0:47" x14ac:dyDescent="0.25">
      <c r="J126" s="2"/>
      <c r="K126" s="56"/>
      <c r="N126" s="2"/>
      <c r="O126" s="56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121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0:47" x14ac:dyDescent="0.25">
      <c r="J127" s="2"/>
      <c r="K127" s="56"/>
      <c r="N127" s="2"/>
      <c r="O127" s="56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121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0:47" x14ac:dyDescent="0.25">
      <c r="J128" s="2"/>
      <c r="K128" s="56"/>
      <c r="N128" s="2"/>
      <c r="O128" s="56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121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0:47" x14ac:dyDescent="0.25">
      <c r="J129" s="2"/>
      <c r="K129" s="56"/>
      <c r="N129" s="2"/>
      <c r="O129" s="56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121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0:47" x14ac:dyDescent="0.25">
      <c r="J130" s="2"/>
      <c r="K130" s="56"/>
      <c r="N130" s="2"/>
      <c r="O130" s="56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121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0:47" x14ac:dyDescent="0.25">
      <c r="J131" s="2"/>
      <c r="K131" s="56"/>
      <c r="N131" s="2"/>
      <c r="O131" s="56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121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0:47" x14ac:dyDescent="0.25">
      <c r="J132" s="2"/>
      <c r="K132" s="56"/>
      <c r="N132" s="2"/>
      <c r="O132" s="56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121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0:47" x14ac:dyDescent="0.25">
      <c r="J133" s="2"/>
      <c r="K133" s="56"/>
      <c r="N133" s="2"/>
      <c r="O133" s="56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121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0:47" x14ac:dyDescent="0.25">
      <c r="J134" s="2"/>
      <c r="K134" s="56"/>
      <c r="N134" s="2"/>
      <c r="O134" s="56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121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0:47" x14ac:dyDescent="0.25">
      <c r="J135" s="2"/>
      <c r="K135" s="56"/>
      <c r="N135" s="2"/>
      <c r="O135" s="56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21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0:47" x14ac:dyDescent="0.25">
      <c r="J136" s="2"/>
      <c r="K136" s="56"/>
      <c r="N136" s="2"/>
      <c r="O136" s="56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121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0:47" x14ac:dyDescent="0.25">
      <c r="J137" s="2"/>
      <c r="K137" s="56"/>
      <c r="N137" s="2"/>
      <c r="O137" s="56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21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0:47" x14ac:dyDescent="0.25">
      <c r="J138" s="2"/>
      <c r="K138" s="56"/>
      <c r="N138" s="2"/>
      <c r="O138" s="56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21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0:47" x14ac:dyDescent="0.25">
      <c r="J139" s="2"/>
      <c r="K139" s="56"/>
      <c r="N139" s="2"/>
      <c r="O139" s="56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21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0:47" x14ac:dyDescent="0.25">
      <c r="J140" s="2"/>
      <c r="K140" s="56"/>
      <c r="N140" s="2"/>
      <c r="O140" s="56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21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0:47" x14ac:dyDescent="0.25">
      <c r="J141" s="2"/>
      <c r="K141" s="56"/>
      <c r="N141" s="2"/>
      <c r="O141" s="56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121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0:47" x14ac:dyDescent="0.25">
      <c r="J142" s="2"/>
      <c r="K142" s="56"/>
      <c r="N142" s="2"/>
      <c r="O142" s="56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21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0:47" x14ac:dyDescent="0.25">
      <c r="J143" s="2"/>
      <c r="K143" s="56"/>
      <c r="N143" s="2"/>
      <c r="O143" s="56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21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0:47" x14ac:dyDescent="0.25">
      <c r="J144" s="2"/>
      <c r="K144" s="56"/>
      <c r="N144" s="2"/>
      <c r="O144" s="56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21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0:47" x14ac:dyDescent="0.25">
      <c r="J145" s="2"/>
      <c r="K145" s="56"/>
      <c r="N145" s="2"/>
      <c r="O145" s="56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2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0:47" x14ac:dyDescent="0.25">
      <c r="J146" s="2"/>
      <c r="K146" s="56"/>
      <c r="N146" s="2"/>
      <c r="O146" s="56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21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0:47" x14ac:dyDescent="0.25">
      <c r="J147" s="2"/>
      <c r="K147" s="56"/>
      <c r="N147" s="2"/>
      <c r="O147" s="56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21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0:47" x14ac:dyDescent="0.25">
      <c r="J148" s="2"/>
      <c r="K148" s="56"/>
      <c r="N148" s="2"/>
      <c r="O148" s="56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21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0:47" x14ac:dyDescent="0.25">
      <c r="J149" s="2"/>
      <c r="K149" s="56"/>
      <c r="N149" s="2"/>
      <c r="O149" s="56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21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0:47" x14ac:dyDescent="0.25">
      <c r="J150" s="2"/>
      <c r="K150" s="56"/>
      <c r="N150" s="2"/>
      <c r="O150" s="56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21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0:47" x14ac:dyDescent="0.25">
      <c r="J151" s="2"/>
      <c r="K151" s="56"/>
      <c r="N151" s="2"/>
      <c r="O151" s="56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121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0:47" x14ac:dyDescent="0.25">
      <c r="J152" s="2"/>
      <c r="K152" s="56"/>
      <c r="N152" s="2"/>
      <c r="O152" s="56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21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0:47" x14ac:dyDescent="0.25">
      <c r="J153" s="2"/>
      <c r="K153" s="56"/>
      <c r="N153" s="2"/>
      <c r="O153" s="56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21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0:47" x14ac:dyDescent="0.25">
      <c r="J154" s="2"/>
      <c r="K154" s="56"/>
      <c r="N154" s="2"/>
      <c r="O154" s="56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21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0:47" x14ac:dyDescent="0.25">
      <c r="J155" s="2"/>
      <c r="K155" s="56"/>
      <c r="N155" s="2"/>
      <c r="O155" s="56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21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0:47" x14ac:dyDescent="0.25">
      <c r="J156" s="2"/>
      <c r="K156" s="56"/>
      <c r="N156" s="2"/>
      <c r="O156" s="56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21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0:47" x14ac:dyDescent="0.25">
      <c r="J157" s="2"/>
      <c r="K157" s="56"/>
      <c r="N157" s="2"/>
      <c r="O157" s="56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21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0:47" x14ac:dyDescent="0.25">
      <c r="J158" s="2"/>
      <c r="K158" s="56"/>
      <c r="N158" s="2"/>
      <c r="O158" s="56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21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0:47" x14ac:dyDescent="0.25">
      <c r="J159" s="2"/>
      <c r="K159" s="56"/>
      <c r="N159" s="2"/>
      <c r="O159" s="56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121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0:47" x14ac:dyDescent="0.25">
      <c r="J160" s="2"/>
      <c r="K160" s="56"/>
      <c r="N160" s="2"/>
      <c r="O160" s="56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121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0:47" x14ac:dyDescent="0.25">
      <c r="J161" s="2"/>
      <c r="K161" s="56"/>
      <c r="N161" s="2"/>
      <c r="O161" s="56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121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0:47" x14ac:dyDescent="0.25">
      <c r="J162" s="2"/>
      <c r="K162" s="56"/>
      <c r="N162" s="2"/>
      <c r="O162" s="56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121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0:47" x14ac:dyDescent="0.25">
      <c r="J163" s="2"/>
      <c r="K163" s="56"/>
      <c r="N163" s="2"/>
      <c r="O163" s="56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121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0:47" x14ac:dyDescent="0.25">
      <c r="J164" s="2"/>
      <c r="K164" s="56"/>
      <c r="N164" s="2"/>
      <c r="O164" s="56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21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0:47" x14ac:dyDescent="0.25">
      <c r="J165" s="2"/>
      <c r="K165" s="56"/>
      <c r="N165" s="2"/>
      <c r="O165" s="56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121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0:47" x14ac:dyDescent="0.25">
      <c r="J166" s="2"/>
      <c r="K166" s="56"/>
      <c r="N166" s="2"/>
      <c r="O166" s="56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121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0:47" x14ac:dyDescent="0.25">
      <c r="J167" s="2"/>
      <c r="K167" s="56"/>
      <c r="N167" s="2"/>
      <c r="O167" s="56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21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0:47" x14ac:dyDescent="0.25">
      <c r="J168" s="2"/>
      <c r="K168" s="56"/>
      <c r="N168" s="2"/>
      <c r="O168" s="56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121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0:47" x14ac:dyDescent="0.25">
      <c r="J169" s="2"/>
      <c r="K169" s="56"/>
      <c r="N169" s="2"/>
      <c r="O169" s="56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121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0:47" x14ac:dyDescent="0.25">
      <c r="J170" s="2"/>
      <c r="K170" s="56"/>
      <c r="N170" s="2"/>
      <c r="O170" s="56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121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0:47" x14ac:dyDescent="0.25">
      <c r="J171" s="2"/>
      <c r="K171" s="56"/>
      <c r="N171" s="2"/>
      <c r="O171" s="56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121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0:47" x14ac:dyDescent="0.25">
      <c r="J172" s="2"/>
      <c r="K172" s="56"/>
      <c r="N172" s="2"/>
      <c r="O172" s="56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121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0:47" x14ac:dyDescent="0.25">
      <c r="J173" s="2"/>
      <c r="K173" s="56"/>
      <c r="N173" s="2"/>
      <c r="O173" s="56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21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0:47" x14ac:dyDescent="0.25">
      <c r="J174" s="2"/>
      <c r="K174" s="56"/>
      <c r="N174" s="2"/>
      <c r="O174" s="56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21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0:47" x14ac:dyDescent="0.25">
      <c r="J175" s="2"/>
      <c r="K175" s="56"/>
      <c r="N175" s="2"/>
      <c r="O175" s="56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121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0:47" x14ac:dyDescent="0.25">
      <c r="J176" s="2"/>
      <c r="K176" s="56"/>
      <c r="N176" s="2"/>
      <c r="O176" s="56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121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0:47" x14ac:dyDescent="0.25">
      <c r="J177" s="2"/>
      <c r="K177" s="56"/>
      <c r="N177" s="2"/>
      <c r="O177" s="56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121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0:47" x14ac:dyDescent="0.25">
      <c r="J178" s="2"/>
      <c r="K178" s="56"/>
      <c r="N178" s="2"/>
      <c r="O178" s="56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121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0:47" x14ac:dyDescent="0.25">
      <c r="J179" s="2"/>
      <c r="K179" s="56"/>
      <c r="N179" s="2"/>
      <c r="O179" s="56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121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0:47" x14ac:dyDescent="0.25">
      <c r="J180" s="2"/>
      <c r="K180" s="56"/>
      <c r="N180" s="2"/>
      <c r="O180" s="56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121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0:47" x14ac:dyDescent="0.25">
      <c r="J181" s="2"/>
      <c r="K181" s="56"/>
      <c r="N181" s="2"/>
      <c r="O181" s="56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121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0:47" x14ac:dyDescent="0.25">
      <c r="J182" s="2"/>
      <c r="K182" s="56"/>
      <c r="N182" s="2"/>
      <c r="O182" s="56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121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0:47" x14ac:dyDescent="0.25">
      <c r="J183" s="2"/>
      <c r="K183" s="56"/>
      <c r="N183" s="2"/>
      <c r="O183" s="56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21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0:47" x14ac:dyDescent="0.25">
      <c r="J184" s="2"/>
      <c r="K184" s="56"/>
      <c r="N184" s="2"/>
      <c r="O184" s="56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121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0:47" x14ac:dyDescent="0.25">
      <c r="J185" s="2"/>
      <c r="K185" s="56"/>
      <c r="N185" s="2"/>
      <c r="O185" s="56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121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0:47" x14ac:dyDescent="0.25">
      <c r="J186" s="2"/>
      <c r="K186" s="56"/>
      <c r="N186" s="2"/>
      <c r="O186" s="56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121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0:47" x14ac:dyDescent="0.25">
      <c r="J187" s="2"/>
      <c r="K187" s="56"/>
      <c r="N187" s="2"/>
      <c r="O187" s="56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121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0:47" x14ac:dyDescent="0.25">
      <c r="J188" s="2"/>
      <c r="K188" s="56"/>
      <c r="N188" s="2"/>
      <c r="O188" s="56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121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0:47" x14ac:dyDescent="0.25">
      <c r="J189" s="2"/>
      <c r="K189" s="56"/>
      <c r="N189" s="2"/>
      <c r="O189" s="56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121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0:47" x14ac:dyDescent="0.25">
      <c r="J190" s="2"/>
      <c r="K190" s="56"/>
      <c r="N190" s="2"/>
      <c r="O190" s="56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121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0:47" x14ac:dyDescent="0.25">
      <c r="J191" s="2"/>
      <c r="K191" s="56"/>
      <c r="N191" s="2"/>
      <c r="O191" s="56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121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0:47" x14ac:dyDescent="0.25">
      <c r="J192" s="2"/>
      <c r="K192" s="56"/>
      <c r="N192" s="2"/>
      <c r="O192" s="56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121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0:47" x14ac:dyDescent="0.25">
      <c r="J193" s="2"/>
      <c r="K193" s="56"/>
      <c r="N193" s="2"/>
      <c r="O193" s="56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121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0:47" x14ac:dyDescent="0.25">
      <c r="J194" s="2"/>
      <c r="K194" s="56"/>
      <c r="N194" s="2"/>
      <c r="O194" s="56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121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0:47" x14ac:dyDescent="0.25">
      <c r="J195" s="2"/>
      <c r="K195" s="56"/>
      <c r="N195" s="2"/>
      <c r="O195" s="56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121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0:47" x14ac:dyDescent="0.25">
      <c r="J196" s="2"/>
      <c r="K196" s="56"/>
      <c r="N196" s="2"/>
      <c r="O196" s="56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121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0:47" x14ac:dyDescent="0.25">
      <c r="J197" s="2"/>
      <c r="K197" s="56"/>
      <c r="N197" s="2"/>
      <c r="O197" s="56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121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0:47" x14ac:dyDescent="0.25">
      <c r="J198" s="2"/>
      <c r="K198" s="56"/>
      <c r="N198" s="2"/>
      <c r="O198" s="56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21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0:47" x14ac:dyDescent="0.25">
      <c r="J199" s="2"/>
      <c r="K199" s="56"/>
      <c r="N199" s="2"/>
      <c r="O199" s="56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121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0:47" x14ac:dyDescent="0.25">
      <c r="J200" s="2"/>
      <c r="K200" s="56"/>
      <c r="N200" s="2"/>
      <c r="O200" s="5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121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0:47" x14ac:dyDescent="0.25">
      <c r="J201" s="2"/>
      <c r="K201" s="56"/>
      <c r="N201" s="2"/>
      <c r="O201" s="56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21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0:47" x14ac:dyDescent="0.25">
      <c r="J202" s="2"/>
      <c r="K202" s="56"/>
      <c r="N202" s="2"/>
      <c r="O202" s="56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21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0:47" x14ac:dyDescent="0.25">
      <c r="J203" s="2"/>
      <c r="K203" s="56"/>
      <c r="N203" s="2"/>
      <c r="O203" s="56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21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0:47" x14ac:dyDescent="0.25">
      <c r="J204" s="2"/>
      <c r="K204" s="56"/>
      <c r="N204" s="2"/>
      <c r="O204" s="56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21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0:47" x14ac:dyDescent="0.25">
      <c r="J205" s="2"/>
      <c r="K205" s="56"/>
      <c r="N205" s="2"/>
      <c r="O205" s="56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21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0:47" x14ac:dyDescent="0.25">
      <c r="J206" s="2"/>
      <c r="K206" s="56"/>
      <c r="N206" s="2"/>
      <c r="O206" s="56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21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0:47" x14ac:dyDescent="0.25">
      <c r="J207" s="2"/>
      <c r="K207" s="56"/>
      <c r="N207" s="2"/>
      <c r="O207" s="56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21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0:47" x14ac:dyDescent="0.25">
      <c r="J208" s="2"/>
      <c r="K208" s="56"/>
      <c r="N208" s="2"/>
      <c r="O208" s="56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121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0:47" x14ac:dyDescent="0.25">
      <c r="J209" s="2"/>
      <c r="K209" s="56"/>
      <c r="N209" s="2"/>
      <c r="O209" s="56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121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0:47" x14ac:dyDescent="0.25">
      <c r="J210" s="2"/>
      <c r="K210" s="56"/>
      <c r="N210" s="2"/>
      <c r="O210" s="56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121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0:47" x14ac:dyDescent="0.25">
      <c r="J211" s="2"/>
      <c r="K211" s="56"/>
      <c r="N211" s="2"/>
      <c r="O211" s="56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121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0:47" x14ac:dyDescent="0.25">
      <c r="J212" s="2"/>
      <c r="K212" s="56"/>
      <c r="N212" s="2"/>
      <c r="O212" s="56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121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0:47" x14ac:dyDescent="0.25">
      <c r="J213" s="2"/>
      <c r="K213" s="56"/>
      <c r="N213" s="2"/>
      <c r="O213" s="56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121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0:47" x14ac:dyDescent="0.25">
      <c r="J214" s="2"/>
      <c r="K214" s="56"/>
      <c r="N214" s="2"/>
      <c r="O214" s="56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121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0:47" x14ac:dyDescent="0.25">
      <c r="J215" s="2"/>
      <c r="K215" s="56"/>
      <c r="N215" s="2"/>
      <c r="O215" s="56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121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0:47" x14ac:dyDescent="0.25">
      <c r="J216" s="2"/>
      <c r="K216" s="56"/>
      <c r="N216" s="2"/>
      <c r="O216" s="56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121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0:47" x14ac:dyDescent="0.25">
      <c r="J217" s="2"/>
      <c r="K217" s="56"/>
      <c r="N217" s="2"/>
      <c r="O217" s="56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121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0:47" x14ac:dyDescent="0.25">
      <c r="J218" s="2"/>
      <c r="K218" s="56"/>
      <c r="N218" s="2"/>
      <c r="O218" s="56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121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0:47" x14ac:dyDescent="0.25">
      <c r="J219" s="2"/>
      <c r="K219" s="56"/>
      <c r="N219" s="2"/>
      <c r="O219" s="56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121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0:47" x14ac:dyDescent="0.25">
      <c r="J220" s="2"/>
      <c r="K220" s="56"/>
      <c r="N220" s="2"/>
      <c r="O220" s="56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121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0:47" x14ac:dyDescent="0.25">
      <c r="J221" s="2"/>
      <c r="K221" s="56"/>
      <c r="N221" s="2"/>
      <c r="O221" s="56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121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0:47" x14ac:dyDescent="0.25">
      <c r="J222" s="2"/>
      <c r="K222" s="56"/>
      <c r="N222" s="2"/>
      <c r="O222" s="56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121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0:47" x14ac:dyDescent="0.25">
      <c r="J223" s="2"/>
      <c r="K223" s="56"/>
      <c r="N223" s="2"/>
      <c r="O223" s="56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121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0:47" x14ac:dyDescent="0.25">
      <c r="J224" s="2"/>
      <c r="K224" s="56"/>
      <c r="N224" s="2"/>
      <c r="O224" s="56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121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0:47" x14ac:dyDescent="0.25">
      <c r="J225" s="2"/>
      <c r="K225" s="56"/>
      <c r="N225" s="2"/>
      <c r="O225" s="56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121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0:47" x14ac:dyDescent="0.25">
      <c r="J226" s="2"/>
      <c r="K226" s="56"/>
      <c r="N226" s="2"/>
      <c r="O226" s="56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121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0:47" x14ac:dyDescent="0.25">
      <c r="J227" s="2"/>
      <c r="K227" s="56"/>
      <c r="N227" s="2"/>
      <c r="O227" s="56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121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0:47" x14ac:dyDescent="0.25">
      <c r="J228" s="2"/>
      <c r="K228" s="56"/>
      <c r="N228" s="2"/>
      <c r="O228" s="56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121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0:47" x14ac:dyDescent="0.25">
      <c r="J229" s="2"/>
      <c r="K229" s="56"/>
      <c r="N229" s="2"/>
      <c r="O229" s="56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121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0:47" x14ac:dyDescent="0.25">
      <c r="J230" s="2"/>
      <c r="K230" s="56"/>
      <c r="N230" s="2"/>
      <c r="O230" s="56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121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0:47" x14ac:dyDescent="0.25">
      <c r="J231" s="2"/>
      <c r="K231" s="56"/>
      <c r="N231" s="2"/>
      <c r="O231" s="56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121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0:47" x14ac:dyDescent="0.25">
      <c r="J232" s="2"/>
      <c r="K232" s="56"/>
      <c r="N232" s="2"/>
      <c r="O232" s="56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121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0:47" x14ac:dyDescent="0.25">
      <c r="J233" s="2"/>
      <c r="K233" s="56"/>
      <c r="N233" s="2"/>
      <c r="O233" s="56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121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0:47" x14ac:dyDescent="0.25">
      <c r="J234" s="2"/>
      <c r="K234" s="56"/>
      <c r="N234" s="2"/>
      <c r="O234" s="56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121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0:47" x14ac:dyDescent="0.25">
      <c r="J235" s="2"/>
      <c r="K235" s="56"/>
      <c r="N235" s="2"/>
      <c r="O235" s="56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121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0:47" x14ac:dyDescent="0.25">
      <c r="J236" s="2"/>
      <c r="K236" s="56"/>
      <c r="N236" s="2"/>
      <c r="O236" s="56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121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0:47" x14ac:dyDescent="0.25">
      <c r="J237" s="2"/>
      <c r="K237" s="56"/>
      <c r="N237" s="2"/>
      <c r="O237" s="56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121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0:47" x14ac:dyDescent="0.25">
      <c r="J238" s="2"/>
      <c r="K238" s="56"/>
      <c r="N238" s="2"/>
      <c r="O238" s="56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121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0:47" x14ac:dyDescent="0.25">
      <c r="J239" s="2"/>
      <c r="K239" s="56"/>
      <c r="N239" s="2"/>
      <c r="O239" s="56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121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0:47" x14ac:dyDescent="0.25">
      <c r="J240" s="2"/>
      <c r="K240" s="56"/>
      <c r="N240" s="2"/>
      <c r="O240" s="56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121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0:47" x14ac:dyDescent="0.25">
      <c r="J241" s="2"/>
      <c r="K241" s="56"/>
      <c r="N241" s="2"/>
      <c r="O241" s="56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121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0:47" x14ac:dyDescent="0.25">
      <c r="J242" s="2"/>
      <c r="K242" s="56"/>
      <c r="N242" s="2"/>
      <c r="O242" s="56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121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0:47" x14ac:dyDescent="0.25">
      <c r="J243" s="2"/>
      <c r="K243" s="56"/>
      <c r="N243" s="2"/>
      <c r="O243" s="56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121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0:47" x14ac:dyDescent="0.25">
      <c r="J244" s="2"/>
      <c r="K244" s="56"/>
      <c r="N244" s="2"/>
      <c r="O244" s="56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121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0:47" x14ac:dyDescent="0.25">
      <c r="J245" s="2"/>
      <c r="K245" s="56"/>
      <c r="N245" s="2"/>
      <c r="O245" s="56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121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0:47" x14ac:dyDescent="0.25">
      <c r="J246" s="2"/>
      <c r="K246" s="56"/>
      <c r="N246" s="2"/>
      <c r="O246" s="56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121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0:47" x14ac:dyDescent="0.25">
      <c r="J247" s="2"/>
      <c r="K247" s="56"/>
      <c r="N247" s="2"/>
      <c r="O247" s="56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121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0:47" x14ac:dyDescent="0.25">
      <c r="J248" s="2"/>
      <c r="K248" s="56"/>
      <c r="N248" s="2"/>
      <c r="O248" s="56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121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0:47" x14ac:dyDescent="0.25">
      <c r="J249" s="2"/>
      <c r="K249" s="56"/>
      <c r="N249" s="2"/>
      <c r="O249" s="56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121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0:47" x14ac:dyDescent="0.25">
      <c r="J250" s="2"/>
      <c r="K250" s="56"/>
      <c r="N250" s="2"/>
      <c r="O250" s="56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121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0:47" x14ac:dyDescent="0.25">
      <c r="J251" s="2"/>
      <c r="K251" s="56"/>
      <c r="N251" s="2"/>
      <c r="O251" s="56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121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0:47" x14ac:dyDescent="0.25">
      <c r="J252" s="2"/>
      <c r="K252" s="56"/>
      <c r="N252" s="2"/>
      <c r="O252" s="56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121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0:47" x14ac:dyDescent="0.25">
      <c r="J253" s="2"/>
      <c r="K253" s="56"/>
      <c r="N253" s="2"/>
      <c r="O253" s="56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121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0:47" x14ac:dyDescent="0.25">
      <c r="J254" s="2"/>
      <c r="K254" s="56"/>
      <c r="N254" s="2"/>
      <c r="O254" s="56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121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0:47" x14ac:dyDescent="0.25">
      <c r="J255" s="2"/>
      <c r="K255" s="56"/>
      <c r="N255" s="2"/>
      <c r="O255" s="56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121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0:47" x14ac:dyDescent="0.25">
      <c r="J256" s="2"/>
      <c r="K256" s="56"/>
      <c r="N256" s="2"/>
      <c r="O256" s="56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121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0:47" x14ac:dyDescent="0.25">
      <c r="J257" s="2"/>
      <c r="K257" s="56"/>
      <c r="N257" s="2"/>
      <c r="O257" s="56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121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0:47" x14ac:dyDescent="0.25">
      <c r="J258" s="2"/>
      <c r="K258" s="56"/>
      <c r="N258" s="2"/>
      <c r="O258" s="56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121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0:47" x14ac:dyDescent="0.25">
      <c r="J259" s="2"/>
      <c r="K259" s="56"/>
      <c r="N259" s="2"/>
      <c r="O259" s="56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121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0:47" x14ac:dyDescent="0.25">
      <c r="J260" s="2"/>
      <c r="K260" s="56"/>
      <c r="N260" s="2"/>
      <c r="O260" s="56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121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0:47" x14ac:dyDescent="0.25">
      <c r="J261" s="2"/>
      <c r="K261" s="56"/>
      <c r="N261" s="2"/>
      <c r="O261" s="56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121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0:47" x14ac:dyDescent="0.25">
      <c r="J262" s="2"/>
      <c r="K262" s="56"/>
      <c r="N262" s="2"/>
      <c r="O262" s="56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121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0:47" x14ac:dyDescent="0.25">
      <c r="J263" s="2"/>
      <c r="K263" s="56"/>
      <c r="N263" s="2"/>
      <c r="O263" s="56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121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0:47" x14ac:dyDescent="0.25">
      <c r="J264" s="2"/>
      <c r="K264" s="56"/>
      <c r="N264" s="2"/>
      <c r="O264" s="56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121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0:47" x14ac:dyDescent="0.25">
      <c r="J265" s="2"/>
      <c r="K265" s="56"/>
      <c r="N265" s="2"/>
      <c r="O265" s="56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121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0:47" x14ac:dyDescent="0.25">
      <c r="J266" s="2"/>
      <c r="K266" s="56"/>
      <c r="N266" s="2"/>
      <c r="O266" s="56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121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0:47" x14ac:dyDescent="0.25">
      <c r="J267" s="2"/>
      <c r="K267" s="56"/>
      <c r="N267" s="2"/>
      <c r="O267" s="56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121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0:47" x14ac:dyDescent="0.25">
      <c r="J268" s="2"/>
      <c r="K268" s="56"/>
      <c r="N268" s="2"/>
      <c r="O268" s="56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121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0:47" x14ac:dyDescent="0.25">
      <c r="J269" s="2"/>
      <c r="K269" s="56"/>
      <c r="N269" s="2"/>
      <c r="O269" s="56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121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0:47" x14ac:dyDescent="0.25">
      <c r="J270" s="2"/>
      <c r="K270" s="56"/>
      <c r="N270" s="2"/>
      <c r="O270" s="56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121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0:47" x14ac:dyDescent="0.25">
      <c r="J271" s="2"/>
      <c r="K271" s="56"/>
      <c r="N271" s="2"/>
      <c r="O271" s="56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121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0:47" x14ac:dyDescent="0.25">
      <c r="J272" s="2"/>
      <c r="K272" s="56"/>
      <c r="N272" s="2"/>
      <c r="O272" s="56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121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0:47" x14ac:dyDescent="0.25">
      <c r="J273" s="2"/>
      <c r="K273" s="56"/>
      <c r="N273" s="2"/>
      <c r="O273" s="56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121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0:47" x14ac:dyDescent="0.25">
      <c r="J274" s="2"/>
      <c r="K274" s="56"/>
      <c r="N274" s="2"/>
      <c r="O274" s="56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121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0:47" x14ac:dyDescent="0.25">
      <c r="J275" s="2"/>
      <c r="K275" s="56"/>
      <c r="N275" s="2"/>
      <c r="O275" s="56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121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0:47" x14ac:dyDescent="0.25">
      <c r="J276" s="2"/>
      <c r="K276" s="56"/>
      <c r="N276" s="2"/>
      <c r="O276" s="56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121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0:47" x14ac:dyDescent="0.25">
      <c r="J277" s="2"/>
      <c r="K277" s="56"/>
      <c r="N277" s="2"/>
      <c r="O277" s="56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121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0:47" x14ac:dyDescent="0.25">
      <c r="J278" s="2"/>
      <c r="K278" s="56"/>
      <c r="N278" s="2"/>
      <c r="O278" s="56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121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0:47" x14ac:dyDescent="0.25">
      <c r="J279" s="2"/>
      <c r="K279" s="56"/>
      <c r="N279" s="2"/>
      <c r="O279" s="56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121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0:47" x14ac:dyDescent="0.25">
      <c r="J280" s="2"/>
      <c r="K280" s="56"/>
      <c r="N280" s="2"/>
      <c r="O280" s="56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121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0:47" x14ac:dyDescent="0.25">
      <c r="J281" s="2"/>
      <c r="K281" s="56"/>
      <c r="N281" s="2"/>
      <c r="O281" s="56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121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0:47" x14ac:dyDescent="0.25">
      <c r="J282" s="2"/>
      <c r="K282" s="56"/>
      <c r="N282" s="2"/>
      <c r="O282" s="56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121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0:47" x14ac:dyDescent="0.25">
      <c r="J283" s="2"/>
      <c r="K283" s="56"/>
      <c r="N283" s="2"/>
      <c r="O283" s="56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121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0:47" x14ac:dyDescent="0.25">
      <c r="J284" s="2"/>
      <c r="K284" s="56"/>
      <c r="N284" s="2"/>
      <c r="O284" s="56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121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0:47" x14ac:dyDescent="0.25">
      <c r="J285" s="2"/>
      <c r="K285" s="56"/>
      <c r="N285" s="2"/>
      <c r="O285" s="56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121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0:47" x14ac:dyDescent="0.25">
      <c r="J286" s="2"/>
      <c r="K286" s="56"/>
      <c r="N286" s="2"/>
      <c r="O286" s="56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121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0:47" x14ac:dyDescent="0.25">
      <c r="J287" s="2"/>
      <c r="K287" s="56"/>
      <c r="N287" s="2"/>
      <c r="O287" s="56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121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0:47" x14ac:dyDescent="0.25">
      <c r="J288" s="2"/>
      <c r="K288" s="56"/>
      <c r="N288" s="2"/>
      <c r="O288" s="56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121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0:47" x14ac:dyDescent="0.25">
      <c r="J289" s="2"/>
      <c r="K289" s="56"/>
      <c r="N289" s="2"/>
      <c r="O289" s="56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121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0:47" x14ac:dyDescent="0.25">
      <c r="J290" s="2"/>
      <c r="K290" s="56"/>
      <c r="N290" s="2"/>
      <c r="O290" s="56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121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0:47" x14ac:dyDescent="0.25">
      <c r="J291" s="2"/>
      <c r="K291" s="56"/>
      <c r="N291" s="2"/>
      <c r="O291" s="56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121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0:47" x14ac:dyDescent="0.25">
      <c r="J292" s="2"/>
      <c r="K292" s="56"/>
      <c r="N292" s="2"/>
      <c r="O292" s="56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121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0:47" x14ac:dyDescent="0.25">
      <c r="J293" s="2"/>
      <c r="K293" s="56"/>
      <c r="N293" s="2"/>
      <c r="O293" s="56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121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0:47" x14ac:dyDescent="0.25">
      <c r="J294" s="2"/>
      <c r="K294" s="56"/>
      <c r="N294" s="2"/>
      <c r="O294" s="56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121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0:47" x14ac:dyDescent="0.25">
      <c r="J295" s="2"/>
      <c r="K295" s="56"/>
      <c r="N295" s="2"/>
      <c r="O295" s="56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121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0:47" x14ac:dyDescent="0.25">
      <c r="J296" s="2"/>
      <c r="K296" s="56"/>
      <c r="N296" s="2"/>
      <c r="O296" s="56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121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0:47" x14ac:dyDescent="0.25">
      <c r="J297" s="2"/>
      <c r="K297" s="56"/>
      <c r="N297" s="2"/>
      <c r="O297" s="56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121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0:47" x14ac:dyDescent="0.25">
      <c r="J298" s="2"/>
      <c r="K298" s="56"/>
      <c r="N298" s="2"/>
      <c r="O298" s="56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121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0:47" x14ac:dyDescent="0.25">
      <c r="J299" s="2"/>
      <c r="K299" s="56"/>
      <c r="N299" s="2"/>
      <c r="O299" s="56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121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0:47" x14ac:dyDescent="0.25">
      <c r="J300" s="2"/>
      <c r="K300" s="56"/>
      <c r="N300" s="2"/>
      <c r="O300" s="56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121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0:47" x14ac:dyDescent="0.25">
      <c r="J301" s="2"/>
      <c r="K301" s="56"/>
      <c r="N301" s="2"/>
      <c r="O301" s="56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121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0:47" x14ac:dyDescent="0.25">
      <c r="J302" s="2"/>
      <c r="K302" s="56"/>
      <c r="N302" s="2"/>
      <c r="O302" s="56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121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0:47" x14ac:dyDescent="0.25">
      <c r="J303" s="2"/>
      <c r="K303" s="56"/>
      <c r="N303" s="2"/>
      <c r="O303" s="56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121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0:47" x14ac:dyDescent="0.25">
      <c r="J304" s="2"/>
      <c r="K304" s="56"/>
      <c r="N304" s="2"/>
      <c r="O304" s="56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121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0:47" x14ac:dyDescent="0.25">
      <c r="J305" s="2"/>
      <c r="K305" s="56"/>
      <c r="N305" s="2"/>
      <c r="O305" s="56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121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0:47" x14ac:dyDescent="0.25">
      <c r="J306" s="2"/>
      <c r="K306" s="56"/>
      <c r="N306" s="2"/>
      <c r="O306" s="56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121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0:47" x14ac:dyDescent="0.25">
      <c r="J307" s="2"/>
      <c r="K307" s="56"/>
      <c r="N307" s="2"/>
      <c r="O307" s="56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121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0:47" x14ac:dyDescent="0.25">
      <c r="J308" s="2"/>
      <c r="K308" s="56"/>
      <c r="N308" s="2"/>
      <c r="O308" s="56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121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0:47" x14ac:dyDescent="0.25">
      <c r="J309" s="2"/>
      <c r="K309" s="56"/>
      <c r="N309" s="2"/>
      <c r="O309" s="56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121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0:47" x14ac:dyDescent="0.25">
      <c r="J310" s="2"/>
      <c r="K310" s="56"/>
      <c r="N310" s="2"/>
      <c r="O310" s="56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121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0:47" x14ac:dyDescent="0.25">
      <c r="J311" s="2"/>
      <c r="K311" s="56"/>
      <c r="N311" s="2"/>
      <c r="O311" s="56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121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0:47" x14ac:dyDescent="0.25">
      <c r="J312" s="2"/>
      <c r="K312" s="56"/>
      <c r="N312" s="2"/>
      <c r="O312" s="56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121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0:47" x14ac:dyDescent="0.25">
      <c r="J313" s="2"/>
      <c r="K313" s="56"/>
      <c r="N313" s="2"/>
      <c r="O313" s="56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121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0:47" x14ac:dyDescent="0.25">
      <c r="J314" s="2"/>
      <c r="K314" s="56"/>
      <c r="N314" s="2"/>
      <c r="O314" s="56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121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0:47" x14ac:dyDescent="0.25">
      <c r="J315" s="2"/>
      <c r="K315" s="56"/>
      <c r="N315" s="2"/>
      <c r="O315" s="56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121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0:47" x14ac:dyDescent="0.25">
      <c r="J316" s="2"/>
      <c r="K316" s="56"/>
      <c r="N316" s="2"/>
      <c r="O316" s="56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121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0:47" x14ac:dyDescent="0.25">
      <c r="J317" s="2"/>
      <c r="K317" s="56"/>
      <c r="N317" s="2"/>
      <c r="O317" s="56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121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0:47" x14ac:dyDescent="0.25">
      <c r="J318" s="2"/>
      <c r="K318" s="56"/>
      <c r="N318" s="2"/>
      <c r="O318" s="56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121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0:47" x14ac:dyDescent="0.25">
      <c r="J319" s="2"/>
      <c r="K319" s="56"/>
      <c r="N319" s="2"/>
      <c r="O319" s="56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121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0:47" x14ac:dyDescent="0.25">
      <c r="J320" s="2"/>
      <c r="K320" s="56"/>
      <c r="N320" s="2"/>
      <c r="O320" s="56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121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0:47" x14ac:dyDescent="0.25">
      <c r="J321" s="2"/>
      <c r="K321" s="56"/>
      <c r="N321" s="2"/>
      <c r="O321" s="56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121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0:47" x14ac:dyDescent="0.25">
      <c r="J322" s="2"/>
      <c r="K322" s="56"/>
      <c r="N322" s="2"/>
      <c r="O322" s="56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121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0:47" x14ac:dyDescent="0.25">
      <c r="J323" s="2"/>
      <c r="K323" s="56"/>
      <c r="N323" s="2"/>
      <c r="O323" s="56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121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0:47" x14ac:dyDescent="0.25">
      <c r="J324" s="2"/>
      <c r="K324" s="56"/>
      <c r="N324" s="2"/>
      <c r="O324" s="56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121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0:47" x14ac:dyDescent="0.25">
      <c r="J325" s="2"/>
      <c r="K325" s="56"/>
      <c r="N325" s="2"/>
      <c r="O325" s="56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121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0:47" x14ac:dyDescent="0.25">
      <c r="J326" s="2"/>
      <c r="K326" s="56"/>
      <c r="N326" s="2"/>
      <c r="O326" s="56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121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0:47" x14ac:dyDescent="0.25">
      <c r="J327" s="2"/>
      <c r="K327" s="56"/>
      <c r="N327" s="2"/>
      <c r="O327" s="56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121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0:47" x14ac:dyDescent="0.25">
      <c r="J328" s="2"/>
      <c r="K328" s="56"/>
      <c r="N328" s="2"/>
      <c r="O328" s="56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121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0:47" x14ac:dyDescent="0.25">
      <c r="J329" s="2"/>
      <c r="K329" s="56"/>
      <c r="N329" s="2"/>
      <c r="O329" s="56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121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0:47" x14ac:dyDescent="0.25">
      <c r="J330" s="2"/>
      <c r="K330" s="56"/>
      <c r="N330" s="2"/>
      <c r="O330" s="56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121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0:47" x14ac:dyDescent="0.25">
      <c r="J331" s="2"/>
      <c r="K331" s="56"/>
      <c r="N331" s="2"/>
      <c r="O331" s="56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121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0:47" x14ac:dyDescent="0.25">
      <c r="J332" s="2"/>
      <c r="K332" s="56"/>
      <c r="N332" s="2"/>
      <c r="O332" s="56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121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0:47" x14ac:dyDescent="0.25">
      <c r="J333" s="2"/>
      <c r="K333" s="56"/>
      <c r="N333" s="2"/>
      <c r="O333" s="56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121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0:47" x14ac:dyDescent="0.25">
      <c r="J334" s="2"/>
      <c r="K334" s="56"/>
      <c r="N334" s="2"/>
      <c r="O334" s="56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121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0:47" x14ac:dyDescent="0.25">
      <c r="J335" s="2"/>
      <c r="K335" s="56"/>
      <c r="N335" s="2"/>
      <c r="O335" s="56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121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0:47" x14ac:dyDescent="0.25">
      <c r="J336" s="2"/>
      <c r="K336" s="56"/>
      <c r="N336" s="2"/>
      <c r="O336" s="56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121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5">
      <c r="J337" s="2"/>
      <c r="K337" s="56"/>
      <c r="N337" s="2"/>
      <c r="O337" s="56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121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5">
      <c r="J338" s="2"/>
      <c r="K338" s="56"/>
      <c r="N338" s="2"/>
      <c r="O338" s="56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121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5">
      <c r="J339" s="2"/>
      <c r="K339" s="56"/>
      <c r="N339" s="2"/>
      <c r="O339" s="56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121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5">
      <c r="J340" s="2"/>
      <c r="K340" s="56"/>
      <c r="N340" s="2"/>
      <c r="O340" s="56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121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5">
      <c r="J341" s="2"/>
      <c r="K341" s="56"/>
      <c r="N341" s="2"/>
      <c r="O341" s="56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121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5">
      <c r="J342" s="2"/>
      <c r="K342" s="56"/>
      <c r="N342" s="2"/>
      <c r="O342" s="56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121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5">
      <c r="J343" s="2"/>
      <c r="K343" s="56"/>
      <c r="N343" s="2"/>
      <c r="O343" s="56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121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5">
      <c r="J344" s="2"/>
      <c r="K344" s="56"/>
      <c r="N344" s="2"/>
      <c r="O344" s="56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121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5">
      <c r="J345" s="2"/>
      <c r="K345" s="56"/>
      <c r="N345" s="2"/>
      <c r="O345" s="56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121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5">
      <c r="J346" s="2"/>
      <c r="K346" s="56"/>
      <c r="N346" s="2"/>
      <c r="O346" s="56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121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5">
      <c r="J347" s="2"/>
      <c r="K347" s="56"/>
      <c r="N347" s="2"/>
      <c r="O347" s="56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121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5">
      <c r="J348" s="2"/>
      <c r="K348" s="56"/>
      <c r="N348" s="2"/>
      <c r="O348" s="56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121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5">
      <c r="J349" s="2"/>
      <c r="K349" s="56"/>
      <c r="N349" s="2"/>
      <c r="O349" s="56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121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5">
      <c r="J350" s="2"/>
      <c r="K350" s="56"/>
      <c r="N350" s="2"/>
      <c r="O350" s="56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121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5">
      <c r="J351" s="2"/>
      <c r="K351" s="56"/>
      <c r="N351" s="2"/>
      <c r="O351" s="56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121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s="20" customFormat="1" x14ac:dyDescent="0.25">
      <c r="A352" s="19"/>
      <c r="J352" s="18"/>
      <c r="K352" s="55"/>
      <c r="L352" s="18"/>
      <c r="M352" s="55"/>
      <c r="N352" s="18"/>
      <c r="O352" s="55"/>
      <c r="P352" s="17"/>
      <c r="Q352" s="17"/>
      <c r="R352" s="33"/>
      <c r="S352" s="33"/>
      <c r="T352" s="18"/>
      <c r="U352" s="18"/>
      <c r="V352" s="33"/>
      <c r="W352" s="33"/>
      <c r="X352" s="17"/>
      <c r="Y352" s="17"/>
      <c r="Z352" s="49"/>
      <c r="AA352" s="49"/>
      <c r="AB352" s="33"/>
      <c r="AC352" s="33"/>
      <c r="AD352" s="18"/>
      <c r="AE352" s="18"/>
      <c r="AF352" s="33"/>
      <c r="AG352" s="33"/>
      <c r="AH352" s="17"/>
      <c r="AI352" s="108"/>
      <c r="AJ352" s="33"/>
      <c r="AK352" s="33"/>
      <c r="AL352" s="18"/>
      <c r="AM352" s="18"/>
      <c r="AN352" s="33"/>
      <c r="AO352" s="33"/>
      <c r="AP352" s="17"/>
      <c r="AQ352" s="17"/>
      <c r="AR352" s="49"/>
      <c r="AS352" s="49"/>
      <c r="AT352" s="18"/>
      <c r="AU352" s="18"/>
    </row>
  </sheetData>
  <mergeCells count="453">
    <mergeCell ref="AC61:AC65"/>
    <mergeCell ref="AD61:AD65"/>
    <mergeCell ref="AE61:AE65"/>
    <mergeCell ref="Z61:Z65"/>
    <mergeCell ref="AA61:AA65"/>
    <mergeCell ref="X61:X65"/>
    <mergeCell ref="Y61:Y65"/>
    <mergeCell ref="AA34:AA38"/>
    <mergeCell ref="AB26:AB30"/>
    <mergeCell ref="Z34:Z38"/>
    <mergeCell ref="AB52:AB55"/>
    <mergeCell ref="AC52:AC55"/>
    <mergeCell ref="Z52:Z55"/>
    <mergeCell ref="AA52:AA55"/>
    <mergeCell ref="X46:X50"/>
    <mergeCell ref="Y46:Y50"/>
    <mergeCell ref="Z46:Z50"/>
    <mergeCell ref="AA46:AA50"/>
    <mergeCell ref="X40:X44"/>
    <mergeCell ref="Y40:Y44"/>
    <mergeCell ref="AC40:AC44"/>
    <mergeCell ref="T46:T50"/>
    <mergeCell ref="U46:U50"/>
    <mergeCell ref="V46:V50"/>
    <mergeCell ref="AH52:AH55"/>
    <mergeCell ref="P46:P50"/>
    <mergeCell ref="Q46:Q50"/>
    <mergeCell ref="AM46:AM50"/>
    <mergeCell ref="Y52:Y55"/>
    <mergeCell ref="T52:T55"/>
    <mergeCell ref="V40:V44"/>
    <mergeCell ref="AN40:AN44"/>
    <mergeCell ref="AD46:AD50"/>
    <mergeCell ref="AE46:AE50"/>
    <mergeCell ref="AF46:AF50"/>
    <mergeCell ref="AG46:AG50"/>
    <mergeCell ref="AH46:AH50"/>
    <mergeCell ref="AI46:AI50"/>
    <mergeCell ref="AJ46:AJ50"/>
    <mergeCell ref="AK46:AK50"/>
    <mergeCell ref="AL46:AL50"/>
    <mergeCell ref="AH40:AH44"/>
    <mergeCell ref="AI40:AI44"/>
    <mergeCell ref="W46:W50"/>
    <mergeCell ref="AB46:AB50"/>
    <mergeCell ref="AC46:AC50"/>
    <mergeCell ref="R34:R38"/>
    <mergeCell ref="AG52:AG55"/>
    <mergeCell ref="U34:U38"/>
    <mergeCell ref="AM26:AM30"/>
    <mergeCell ref="R26:R30"/>
    <mergeCell ref="W40:W44"/>
    <mergeCell ref="AB40:AB44"/>
    <mergeCell ref="AD40:AD44"/>
    <mergeCell ref="AE40:AE44"/>
    <mergeCell ref="AF40:AF44"/>
    <mergeCell ref="AG40:AG44"/>
    <mergeCell ref="AJ40:AJ44"/>
    <mergeCell ref="AK40:AK44"/>
    <mergeCell ref="AL40:AL44"/>
    <mergeCell ref="AM40:AM44"/>
    <mergeCell ref="AB34:AB38"/>
    <mergeCell ref="AD34:AD38"/>
    <mergeCell ref="AC34:AC38"/>
    <mergeCell ref="AE34:AE38"/>
    <mergeCell ref="T26:T30"/>
    <mergeCell ref="V26:V30"/>
    <mergeCell ref="R40:R44"/>
    <mergeCell ref="T40:T44"/>
    <mergeCell ref="U40:U44"/>
    <mergeCell ref="B2:I2"/>
    <mergeCell ref="B1:I1"/>
    <mergeCell ref="U52:U55"/>
    <mergeCell ref="V52:V55"/>
    <mergeCell ref="W52:W55"/>
    <mergeCell ref="AC18:AC21"/>
    <mergeCell ref="K34:K38"/>
    <mergeCell ref="N34:N38"/>
    <mergeCell ref="O34:O38"/>
    <mergeCell ref="T34:T38"/>
    <mergeCell ref="V34:V38"/>
    <mergeCell ref="K46:K50"/>
    <mergeCell ref="V13:W14"/>
    <mergeCell ref="V18:V21"/>
    <mergeCell ref="G18:G19"/>
    <mergeCell ref="O26:O30"/>
    <mergeCell ref="H26:H27"/>
    <mergeCell ref="S26:S30"/>
    <mergeCell ref="U26:U30"/>
    <mergeCell ref="I26:I27"/>
    <mergeCell ref="Q18:Q21"/>
    <mergeCell ref="H20:H21"/>
    <mergeCell ref="I20:I21"/>
    <mergeCell ref="W26:W30"/>
    <mergeCell ref="AD18:AD21"/>
    <mergeCell ref="AE18:AE21"/>
    <mergeCell ref="AF18:AF21"/>
    <mergeCell ref="Y26:Y30"/>
    <mergeCell ref="X34:X38"/>
    <mergeCell ref="Y34:Y38"/>
    <mergeCell ref="Z40:Z44"/>
    <mergeCell ref="AA40:AA44"/>
    <mergeCell ref="AD52:AD55"/>
    <mergeCell ref="AE52:AE55"/>
    <mergeCell ref="AF52:AF55"/>
    <mergeCell ref="X52:X55"/>
    <mergeCell ref="Y18:Y21"/>
    <mergeCell ref="X26:X30"/>
    <mergeCell ref="AA18:AA21"/>
    <mergeCell ref="Z26:Z30"/>
    <mergeCell ref="AA26:AA30"/>
    <mergeCell ref="AB18:AB21"/>
    <mergeCell ref="AC26:AC30"/>
    <mergeCell ref="AD26:AD30"/>
    <mergeCell ref="AE26:AE30"/>
    <mergeCell ref="AF26:AF30"/>
    <mergeCell ref="Z18:Z21"/>
    <mergeCell ref="AF34:AF38"/>
    <mergeCell ref="AU18:AU21"/>
    <mergeCell ref="AT18:AT21"/>
    <mergeCell ref="AS52:AS55"/>
    <mergeCell ref="AR61:AR65"/>
    <mergeCell ref="AR40:AR44"/>
    <mergeCell ref="AR26:AR30"/>
    <mergeCell ref="AR18:AR21"/>
    <mergeCell ref="AT40:AT44"/>
    <mergeCell ref="AU40:AU44"/>
    <mergeCell ref="AT46:AT50"/>
    <mergeCell ref="AU46:AU50"/>
    <mergeCell ref="AS40:AS44"/>
    <mergeCell ref="AR46:AR50"/>
    <mergeCell ref="AS46:AS50"/>
    <mergeCell ref="AT26:AT30"/>
    <mergeCell ref="AU26:AU30"/>
    <mergeCell ref="AT34:AT38"/>
    <mergeCell ref="AU34:AU38"/>
    <mergeCell ref="AS18:AS21"/>
    <mergeCell ref="AS26:AS30"/>
    <mergeCell ref="AQ26:AQ30"/>
    <mergeCell ref="AJ18:AJ21"/>
    <mergeCell ref="AK18:AK21"/>
    <mergeCell ref="AO18:AO21"/>
    <mergeCell ref="AP18:AP21"/>
    <mergeCell ref="AQ18:AQ21"/>
    <mergeCell ref="AH26:AH30"/>
    <mergeCell ref="AI26:AI30"/>
    <mergeCell ref="AT61:AT65"/>
    <mergeCell ref="AP26:AP30"/>
    <mergeCell ref="AN46:AN50"/>
    <mergeCell ref="AI52:AI55"/>
    <mergeCell ref="AH61:AH65"/>
    <mergeCell ref="AI61:AI65"/>
    <mergeCell ref="AT52:AT55"/>
    <mergeCell ref="AN26:AN30"/>
    <mergeCell ref="AO26:AO30"/>
    <mergeCell ref="AI18:AI21"/>
    <mergeCell ref="AK26:AK30"/>
    <mergeCell ref="AL26:AL30"/>
    <mergeCell ref="AH18:AH21"/>
    <mergeCell ref="AL18:AL21"/>
    <mergeCell ref="AM18:AM21"/>
    <mergeCell ref="AN18:AN21"/>
    <mergeCell ref="AG26:AG30"/>
    <mergeCell ref="AJ26:AJ30"/>
    <mergeCell ref="AG18:AG21"/>
    <mergeCell ref="B15:E15"/>
    <mergeCell ref="F15:I15"/>
    <mergeCell ref="F18:F19"/>
    <mergeCell ref="L13:M14"/>
    <mergeCell ref="B13:I13"/>
    <mergeCell ref="N13:O14"/>
    <mergeCell ref="B14:I14"/>
    <mergeCell ref="F17:I17"/>
    <mergeCell ref="B17:E17"/>
    <mergeCell ref="I18:I19"/>
    <mergeCell ref="J18:J21"/>
    <mergeCell ref="K18:K21"/>
    <mergeCell ref="L18:L21"/>
    <mergeCell ref="M18:M21"/>
    <mergeCell ref="N18:N21"/>
    <mergeCell ref="B19:E19"/>
    <mergeCell ref="B21:E21"/>
    <mergeCell ref="B20:E20"/>
    <mergeCell ref="B18:E18"/>
    <mergeCell ref="F20:F21"/>
    <mergeCell ref="G20:G21"/>
    <mergeCell ref="J26:J30"/>
    <mergeCell ref="W18:W21"/>
    <mergeCell ref="X18:X21"/>
    <mergeCell ref="P26:P30"/>
    <mergeCell ref="Q26:Q30"/>
    <mergeCell ref="H18:H19"/>
    <mergeCell ref="K26:K30"/>
    <mergeCell ref="L26:L30"/>
    <mergeCell ref="M26:M30"/>
    <mergeCell ref="B43:E43"/>
    <mergeCell ref="B45:E45"/>
    <mergeCell ref="W34:W38"/>
    <mergeCell ref="B26:E26"/>
    <mergeCell ref="B25:E25"/>
    <mergeCell ref="S34:S38"/>
    <mergeCell ref="F36:F37"/>
    <mergeCell ref="G36:G37"/>
    <mergeCell ref="F28:F29"/>
    <mergeCell ref="F33:I33"/>
    <mergeCell ref="F34:F35"/>
    <mergeCell ref="G34:G35"/>
    <mergeCell ref="H34:H35"/>
    <mergeCell ref="I34:I35"/>
    <mergeCell ref="G28:G29"/>
    <mergeCell ref="H28:H29"/>
    <mergeCell ref="I28:I29"/>
    <mergeCell ref="B28:E28"/>
    <mergeCell ref="H36:H37"/>
    <mergeCell ref="I36:I37"/>
    <mergeCell ref="F26:F27"/>
    <mergeCell ref="G26:G27"/>
    <mergeCell ref="B27:E27"/>
    <mergeCell ref="N26:N30"/>
    <mergeCell ref="B29:E29"/>
    <mergeCell ref="B37:E37"/>
    <mergeCell ref="B41:E41"/>
    <mergeCell ref="B42:E42"/>
    <mergeCell ref="B31:E31"/>
    <mergeCell ref="B40:E40"/>
    <mergeCell ref="B34:E34"/>
    <mergeCell ref="B35:E35"/>
    <mergeCell ref="B36:E36"/>
    <mergeCell ref="B33:E33"/>
    <mergeCell ref="B9:AU9"/>
    <mergeCell ref="B8:AU8"/>
    <mergeCell ref="B3:AU3"/>
    <mergeCell ref="B4:AU4"/>
    <mergeCell ref="B5:AU5"/>
    <mergeCell ref="B6:AU6"/>
    <mergeCell ref="B7:AU7"/>
    <mergeCell ref="AT13:AU14"/>
    <mergeCell ref="B12:I12"/>
    <mergeCell ref="J12:AU12"/>
    <mergeCell ref="X13:Y14"/>
    <mergeCell ref="Z13:AA14"/>
    <mergeCell ref="AB13:AC14"/>
    <mergeCell ref="AD13:AE14"/>
    <mergeCell ref="AF13:AG14"/>
    <mergeCell ref="AH13:AI14"/>
    <mergeCell ref="AJ13:AK14"/>
    <mergeCell ref="AL13:AM14"/>
    <mergeCell ref="AN13:AO14"/>
    <mergeCell ref="AP13:AQ14"/>
    <mergeCell ref="J13:K14"/>
    <mergeCell ref="P13:Q14"/>
    <mergeCell ref="R13:S14"/>
    <mergeCell ref="T13:U14"/>
    <mergeCell ref="AR13:AS14"/>
    <mergeCell ref="B10:AU10"/>
    <mergeCell ref="B11:AU11"/>
    <mergeCell ref="M61:M65"/>
    <mergeCell ref="S18:S21"/>
    <mergeCell ref="M34:M38"/>
    <mergeCell ref="M40:M44"/>
    <mergeCell ref="R18:R21"/>
    <mergeCell ref="P18:P21"/>
    <mergeCell ref="T18:T21"/>
    <mergeCell ref="U18:U21"/>
    <mergeCell ref="L34:L38"/>
    <mergeCell ref="L40:L44"/>
    <mergeCell ref="O18:O21"/>
    <mergeCell ref="P34:P38"/>
    <mergeCell ref="Q34:Q38"/>
    <mergeCell ref="B39:E39"/>
    <mergeCell ref="M52:M55"/>
    <mergeCell ref="N52:N55"/>
    <mergeCell ref="P61:P65"/>
    <mergeCell ref="Q61:Q65"/>
    <mergeCell ref="F25:I25"/>
    <mergeCell ref="J52:J55"/>
    <mergeCell ref="K52:K55"/>
    <mergeCell ref="L52:L55"/>
    <mergeCell ref="S52:S55"/>
    <mergeCell ref="S40:S44"/>
    <mergeCell ref="S46:S50"/>
    <mergeCell ref="S61:S65"/>
    <mergeCell ref="O52:O55"/>
    <mergeCell ref="P52:P55"/>
    <mergeCell ref="J46:J50"/>
    <mergeCell ref="Q52:Q55"/>
    <mergeCell ref="L46:L50"/>
    <mergeCell ref="M46:M50"/>
    <mergeCell ref="N46:N50"/>
    <mergeCell ref="O46:O50"/>
    <mergeCell ref="R46:R50"/>
    <mergeCell ref="J40:J44"/>
    <mergeCell ref="K40:K44"/>
    <mergeCell ref="N40:N44"/>
    <mergeCell ref="O40:O44"/>
    <mergeCell ref="J61:J65"/>
    <mergeCell ref="K61:K65"/>
    <mergeCell ref="Q40:Q44"/>
    <mergeCell ref="R52:R55"/>
    <mergeCell ref="P40:P44"/>
    <mergeCell ref="L61:L65"/>
    <mergeCell ref="F39:I39"/>
    <mergeCell ref="J34:J38"/>
    <mergeCell ref="H52:H53"/>
    <mergeCell ref="H42:H43"/>
    <mergeCell ref="F45:I45"/>
    <mergeCell ref="B61:E61"/>
    <mergeCell ref="F40:F41"/>
    <mergeCell ref="G40:G41"/>
    <mergeCell ref="H40:H41"/>
    <mergeCell ref="I40:I41"/>
    <mergeCell ref="F61:F62"/>
    <mergeCell ref="G61:G62"/>
    <mergeCell ref="H61:H62"/>
    <mergeCell ref="I61:I62"/>
    <mergeCell ref="B62:E62"/>
    <mergeCell ref="B60:E60"/>
    <mergeCell ref="F60:I60"/>
    <mergeCell ref="B51:E51"/>
    <mergeCell ref="F52:F53"/>
    <mergeCell ref="F46:F47"/>
    <mergeCell ref="F42:F43"/>
    <mergeCell ref="G42:G43"/>
    <mergeCell ref="I42:I43"/>
    <mergeCell ref="G52:G53"/>
    <mergeCell ref="N61:N65"/>
    <mergeCell ref="O61:O65"/>
    <mergeCell ref="R61:R65"/>
    <mergeCell ref="T61:T65"/>
    <mergeCell ref="U61:U65"/>
    <mergeCell ref="V61:V65"/>
    <mergeCell ref="AB61:AB65"/>
    <mergeCell ref="B63:E63"/>
    <mergeCell ref="F63:F64"/>
    <mergeCell ref="H63:H64"/>
    <mergeCell ref="I63:I64"/>
    <mergeCell ref="B64:E64"/>
    <mergeCell ref="G63:G64"/>
    <mergeCell ref="W61:W65"/>
    <mergeCell ref="B46:E46"/>
    <mergeCell ref="B49:E49"/>
    <mergeCell ref="B53:E53"/>
    <mergeCell ref="B54:E54"/>
    <mergeCell ref="F54:F55"/>
    <mergeCell ref="G54:G55"/>
    <mergeCell ref="H54:H55"/>
    <mergeCell ref="I54:I55"/>
    <mergeCell ref="F48:F49"/>
    <mergeCell ref="B52:E52"/>
    <mergeCell ref="G48:G49"/>
    <mergeCell ref="H48:H49"/>
    <mergeCell ref="G46:G47"/>
    <mergeCell ref="H46:H47"/>
    <mergeCell ref="I46:I47"/>
    <mergeCell ref="F51:I51"/>
    <mergeCell ref="I52:I53"/>
    <mergeCell ref="I48:I49"/>
    <mergeCell ref="B55:E55"/>
    <mergeCell ref="B47:E47"/>
    <mergeCell ref="B48:E48"/>
    <mergeCell ref="AE67:AE71"/>
    <mergeCell ref="AG67:AG71"/>
    <mergeCell ref="AP61:AP65"/>
    <mergeCell ref="AQ61:AQ65"/>
    <mergeCell ref="AK61:AK65"/>
    <mergeCell ref="AL61:AL65"/>
    <mergeCell ref="AM61:AM65"/>
    <mergeCell ref="AN61:AN65"/>
    <mergeCell ref="AO61:AO65"/>
    <mergeCell ref="AF61:AF65"/>
    <mergeCell ref="AG61:AG65"/>
    <mergeCell ref="AJ61:AJ65"/>
    <mergeCell ref="AM67:AM71"/>
    <mergeCell ref="AN67:AN71"/>
    <mergeCell ref="AO67:AO71"/>
    <mergeCell ref="AF67:AF71"/>
    <mergeCell ref="B66:E66"/>
    <mergeCell ref="F66:I66"/>
    <mergeCell ref="B67:E67"/>
    <mergeCell ref="F67:F68"/>
    <mergeCell ref="G67:G68"/>
    <mergeCell ref="H67:H68"/>
    <mergeCell ref="I67:I68"/>
    <mergeCell ref="B68:E68"/>
    <mergeCell ref="U67:U71"/>
    <mergeCell ref="B69:E69"/>
    <mergeCell ref="F69:F70"/>
    <mergeCell ref="G69:G70"/>
    <mergeCell ref="H69:H70"/>
    <mergeCell ref="I69:I70"/>
    <mergeCell ref="B70:E70"/>
    <mergeCell ref="J67:J71"/>
    <mergeCell ref="K67:K71"/>
    <mergeCell ref="N67:N71"/>
    <mergeCell ref="O67:O71"/>
    <mergeCell ref="L67:L71"/>
    <mergeCell ref="M67:M71"/>
    <mergeCell ref="X67:X71"/>
    <mergeCell ref="Y67:Y71"/>
    <mergeCell ref="Z67:Z71"/>
    <mergeCell ref="AA67:AA71"/>
    <mergeCell ref="P67:P71"/>
    <mergeCell ref="Q67:Q71"/>
    <mergeCell ref="S67:S71"/>
    <mergeCell ref="AB67:AB71"/>
    <mergeCell ref="AD67:AD71"/>
    <mergeCell ref="R67:R71"/>
    <mergeCell ref="T67:T71"/>
    <mergeCell ref="V67:V71"/>
    <mergeCell ref="W67:W71"/>
    <mergeCell ref="AC67:AC71"/>
    <mergeCell ref="AU67:AU71"/>
    <mergeCell ref="AH67:AH71"/>
    <mergeCell ref="AI67:AI71"/>
    <mergeCell ref="AH34:AH38"/>
    <mergeCell ref="AI34:AI38"/>
    <mergeCell ref="AJ34:AJ38"/>
    <mergeCell ref="AK34:AK38"/>
    <mergeCell ref="AL34:AL38"/>
    <mergeCell ref="AM34:AM38"/>
    <mergeCell ref="AN34:AN38"/>
    <mergeCell ref="AO34:AO38"/>
    <mergeCell ref="AO40:AO44"/>
    <mergeCell ref="AR67:AR71"/>
    <mergeCell ref="AS67:AS71"/>
    <mergeCell ref="AT67:AT71"/>
    <mergeCell ref="AP67:AP71"/>
    <mergeCell ref="AQ67:AQ71"/>
    <mergeCell ref="AJ67:AJ71"/>
    <mergeCell ref="AK67:AK71"/>
    <mergeCell ref="AL67:AL71"/>
    <mergeCell ref="AU61:AU65"/>
    <mergeCell ref="AU52:AU55"/>
    <mergeCell ref="AG34:AG38"/>
    <mergeCell ref="AM52:AM55"/>
    <mergeCell ref="AS61:AS65"/>
    <mergeCell ref="AR52:AR55"/>
    <mergeCell ref="AR34:AR38"/>
    <mergeCell ref="AS34:AS38"/>
    <mergeCell ref="AP34:AP38"/>
    <mergeCell ref="AQ34:AQ38"/>
    <mergeCell ref="AJ52:AJ55"/>
    <mergeCell ref="AK52:AK55"/>
    <mergeCell ref="AL52:AL55"/>
    <mergeCell ref="AP52:AP55"/>
    <mergeCell ref="AQ52:AQ55"/>
    <mergeCell ref="AN52:AN55"/>
    <mergeCell ref="AO52:AO55"/>
    <mergeCell ref="AO46:AO50"/>
    <mergeCell ref="AP40:AP44"/>
    <mergeCell ref="AQ40:AQ44"/>
    <mergeCell ref="AP46:AP50"/>
    <mergeCell ref="AQ46:AQ50"/>
  </mergeCells>
  <phoneticPr fontId="14" type="noConversion"/>
  <pageMargins left="0.19685039370078741" right="0" top="0" bottom="0" header="0.51181102362204722" footer="0"/>
  <pageSetup paperSize="305" scale="64" fitToHeight="0" orientation="landscape" r:id="rId1"/>
  <ignoredErrors>
    <ignoredError sqref="M52 U52 S52 K52 AC52 AE52 AK52 AM52 K16 M16 U16 S16 AC16 AE16 AK16 AM16 AC18 A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IGUALDAD</vt:lpstr>
      <vt:lpstr>VIOLENCIA1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Planeación</dc:creator>
  <cp:lastModifiedBy>PC</cp:lastModifiedBy>
  <cp:lastPrinted>2023-10-09T18:44:22Z</cp:lastPrinted>
  <dcterms:created xsi:type="dcterms:W3CDTF">2019-03-26T21:59:43Z</dcterms:created>
  <dcterms:modified xsi:type="dcterms:W3CDTF">2023-10-09T22:01:29Z</dcterms:modified>
</cp:coreProperties>
</file>